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<sst xmlns="http://schemas.openxmlformats.org/spreadsheetml/2006/main" count="177" uniqueCount="74">
  <si>
    <t>Units</t>
  </si>
  <si>
    <t>Value</t>
  </si>
  <si>
    <t>ASP</t>
  </si>
  <si>
    <t xml:space="preserve"> Month</t>
  </si>
  <si>
    <t>Var.vs.</t>
  </si>
  <si>
    <t>% Var.vs.</t>
  </si>
  <si>
    <t>Month</t>
  </si>
  <si>
    <t>YTD</t>
  </si>
  <si>
    <t xml:space="preserve"> YTD</t>
  </si>
  <si>
    <t>Annual</t>
  </si>
  <si>
    <t>%YTD</t>
  </si>
  <si>
    <t>Code</t>
  </si>
  <si>
    <t>Description</t>
  </si>
  <si>
    <t>Data Type</t>
  </si>
  <si>
    <t xml:space="preserve"> 11 Actual</t>
  </si>
  <si>
    <t xml:space="preserve"> 11 Plan</t>
  </si>
  <si>
    <t>11 Plan</t>
  </si>
  <si>
    <t>11 Actual</t>
  </si>
  <si>
    <t>01-61-61-01</t>
  </si>
  <si>
    <t>Pacilon</t>
  </si>
  <si>
    <t>01-61-61-02</t>
  </si>
  <si>
    <t>Septilon</t>
  </si>
  <si>
    <t>01-61-61-03</t>
  </si>
  <si>
    <t>Nevodal</t>
  </si>
  <si>
    <t>CNS</t>
  </si>
  <si>
    <t>01-62-62-01</t>
  </si>
  <si>
    <t>Prazine</t>
  </si>
  <si>
    <t>01-62-62-02</t>
  </si>
  <si>
    <t>Mentalon</t>
  </si>
  <si>
    <t>01-62-62-03</t>
  </si>
  <si>
    <t>Battelon</t>
  </si>
  <si>
    <t>01-62-62-04</t>
  </si>
  <si>
    <t>Waddleon</t>
  </si>
  <si>
    <t>01-62-62-05</t>
  </si>
  <si>
    <t>Crestoring</t>
  </si>
  <si>
    <t>Contraception</t>
  </si>
  <si>
    <t>01-63-63-01</t>
  </si>
  <si>
    <t>Frendiol</t>
  </si>
  <si>
    <t>01-63-63-02</t>
  </si>
  <si>
    <t>Menial</t>
  </si>
  <si>
    <t>01-63-63-05</t>
  </si>
  <si>
    <t>Ovulastine</t>
  </si>
  <si>
    <t>HRT</t>
  </si>
  <si>
    <t>01-64-64-01</t>
  </si>
  <si>
    <t>01-64-64-02</t>
  </si>
  <si>
    <t>Orgastolon</t>
  </si>
  <si>
    <t>01-64-64-03</t>
  </si>
  <si>
    <t>Pregaston</t>
  </si>
  <si>
    <t>01-64-64-04</t>
  </si>
  <si>
    <t>Questolan</t>
  </si>
  <si>
    <t>IVF</t>
  </si>
  <si>
    <t>01-65-65-01</t>
  </si>
  <si>
    <t>Lesterlon</t>
  </si>
  <si>
    <t>01-65-65-03</t>
  </si>
  <si>
    <t>Masterlon</t>
  </si>
  <si>
    <t>01-65-65-05</t>
  </si>
  <si>
    <t>Dentalon</t>
  </si>
  <si>
    <t>01-65-65-06</t>
  </si>
  <si>
    <t>Vestolon</t>
  </si>
  <si>
    <t>Anaesthetics</t>
  </si>
  <si>
    <t>01-69-69-02</t>
  </si>
  <si>
    <t>Dandelon</t>
  </si>
  <si>
    <t>01-69-69-03</t>
  </si>
  <si>
    <t>Prestoline</t>
  </si>
  <si>
    <t>Other</t>
  </si>
  <si>
    <t>Women's Health</t>
  </si>
  <si>
    <t>Cleareze Tabs</t>
  </si>
  <si>
    <t>Cleareze Liquid</t>
  </si>
  <si>
    <t>Antihistamines</t>
  </si>
  <si>
    <t>PowerClear Tabs</t>
  </si>
  <si>
    <t>Power Clear Inject</t>
  </si>
  <si>
    <t>Anti-infectives</t>
  </si>
  <si>
    <t>General Health</t>
  </si>
  <si>
    <t>Grand total</t>
  </si>
</sst>
</file>

<file path=xl/styles.xml><?xml version="1.0" encoding="utf-8"?>
<styleSheet xmlns="http://schemas.openxmlformats.org/spreadsheetml/2006/main">
  <numFmts count="10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0.0"/>
    <numFmt numFmtId="165" formatCode="M/d/yyyy"/>
  </numFmts>
  <fonts count="9">
    <font>
      <sz val="10"/>
      <name val="Tahoma"/>
      <family val="0"/>
    </font>
    <font>
      <sz val="10"/>
      <color indexed="8"/>
      <name val="Tahoma"/>
      <family val="0"/>
    </font>
    <font>
      <sz val="8"/>
      <color indexed="8"/>
      <name val="Tahoma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58"/>
      <name val="Tahoma"/>
      <family val="0"/>
    </font>
    <font>
      <sz val="8"/>
      <color indexed="58"/>
      <name val="Tahoma"/>
      <family val="0"/>
    </font>
    <font>
      <sz val="8"/>
      <color indexed="58"/>
      <name val="Arial"/>
      <family val="0"/>
    </font>
    <font>
      <b/>
      <sz val="8"/>
      <color indexed="5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/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7" fillId="3" borderId="9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7" fillId="3" borderId="11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7" fillId="3" borderId="12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 vertical="top"/>
    </xf>
    <xf numFmtId="0" fontId="7" fillId="3" borderId="13" xfId="0" applyFont="1" applyFill="1" applyBorder="1" applyAlignment="1">
      <alignment/>
    </xf>
    <xf numFmtId="0" fontId="7" fillId="3" borderId="14" xfId="0" applyFont="1" applyFill="1" applyBorder="1" applyAlignment="1">
      <alignment/>
    </xf>
    <xf numFmtId="0" fontId="7" fillId="3" borderId="14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7" fillId="0" borderId="14" xfId="0" applyFont="1" applyBorder="1" applyAlignment="1">
      <alignment horizontal="right" vertical="top"/>
    </xf>
    <xf numFmtId="3" fontId="7" fillId="0" borderId="14" xfId="0" applyNumberFormat="1" applyFont="1" applyBorder="1" applyAlignment="1">
      <alignment horizontal="right" vertical="top"/>
    </xf>
    <xf numFmtId="164" fontId="7" fillId="0" borderId="14" xfId="0" applyNumberFormat="1" applyFont="1" applyBorder="1" applyAlignment="1">
      <alignment horizontal="right" vertical="top"/>
    </xf>
    <xf numFmtId="2" fontId="7" fillId="0" borderId="14" xfId="0" applyNumberFormat="1" applyFont="1" applyBorder="1" applyAlignment="1">
      <alignment horizontal="right" vertical="top"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8" fillId="4" borderId="1" xfId="0" applyFont="1" applyFill="1" applyBorder="1" applyAlignment="1">
      <alignment/>
    </xf>
    <xf numFmtId="0" fontId="8" fillId="4" borderId="15" xfId="0" applyFont="1" applyFill="1" applyBorder="1" applyAlignment="1">
      <alignment/>
    </xf>
    <xf numFmtId="0" fontId="8" fillId="4" borderId="16" xfId="0" applyFont="1" applyFill="1" applyBorder="1" applyAlignment="1">
      <alignment/>
    </xf>
    <xf numFmtId="0" fontId="8" fillId="4" borderId="17" xfId="0" applyFont="1" applyFill="1" applyBorder="1" applyAlignment="1">
      <alignment/>
    </xf>
    <xf numFmtId="0" fontId="8" fillId="4" borderId="18" xfId="0" applyFont="1" applyFill="1" applyBorder="1" applyAlignment="1">
      <alignment/>
    </xf>
    <xf numFmtId="0" fontId="8" fillId="4" borderId="19" xfId="0" applyFont="1" applyFill="1" applyBorder="1" applyAlignment="1">
      <alignment/>
    </xf>
    <xf numFmtId="0" fontId="8" fillId="4" borderId="20" xfId="0" applyFont="1" applyFill="1" applyBorder="1" applyAlignment="1">
      <alignment/>
    </xf>
    <xf numFmtId="0" fontId="8" fillId="4" borderId="21" xfId="0" applyFont="1" applyFill="1" applyBorder="1" applyAlignment="1">
      <alignment/>
    </xf>
    <xf numFmtId="0" fontId="8" fillId="4" borderId="21" xfId="0" applyFont="1" applyFill="1" applyBorder="1" applyAlignment="1">
      <alignment horizontal="left"/>
    </xf>
    <xf numFmtId="0" fontId="8" fillId="4" borderId="21" xfId="0" applyFont="1" applyFill="1" applyBorder="1" applyAlignment="1">
      <alignment horizontal="left" vertical="top"/>
    </xf>
    <xf numFmtId="0" fontId="8" fillId="4" borderId="22" xfId="0" applyFont="1" applyFill="1" applyBorder="1" applyAlignment="1">
      <alignment/>
    </xf>
    <xf numFmtId="0" fontId="8" fillId="4" borderId="23" xfId="0" applyFont="1" applyFill="1" applyBorder="1" applyAlignment="1">
      <alignment/>
    </xf>
    <xf numFmtId="0" fontId="8" fillId="4" borderId="24" xfId="0" applyFon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4" borderId="25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 vertical="top"/>
    </xf>
    <xf numFmtId="0" fontId="8" fillId="4" borderId="25" xfId="0" applyFont="1" applyFill="1" applyBorder="1" applyAlignment="1">
      <alignment horizontal="right"/>
    </xf>
    <xf numFmtId="0" fontId="8" fillId="4" borderId="25" xfId="0" applyFont="1" applyFill="1" applyBorder="1" applyAlignment="1">
      <alignment horizontal="right" vertical="top"/>
    </xf>
    <xf numFmtId="3" fontId="8" fillId="4" borderId="25" xfId="0" applyNumberFormat="1" applyFont="1" applyFill="1" applyBorder="1" applyAlignment="1">
      <alignment horizontal="right" vertical="top"/>
    </xf>
    <xf numFmtId="164" fontId="8" fillId="4" borderId="25" xfId="0" applyNumberFormat="1" applyFont="1" applyFill="1" applyBorder="1" applyAlignment="1">
      <alignment horizontal="right" vertical="top"/>
    </xf>
    <xf numFmtId="2" fontId="8" fillId="4" borderId="25" xfId="0" applyNumberFormat="1" applyFont="1" applyFill="1" applyBorder="1" applyAlignment="1">
      <alignment horizontal="right" vertical="top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8" fillId="2" borderId="16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8" fillId="2" borderId="20" xfId="0" applyFont="1" applyFill="1" applyBorder="1" applyAlignment="1">
      <alignment/>
    </xf>
    <xf numFmtId="0" fontId="8" fillId="2" borderId="21" xfId="0" applyFont="1" applyFill="1" applyBorder="1" applyAlignment="1">
      <alignment/>
    </xf>
    <xf numFmtId="0" fontId="8" fillId="2" borderId="21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left" vertical="top"/>
    </xf>
    <xf numFmtId="0" fontId="8" fillId="2" borderId="22" xfId="0" applyFont="1" applyFill="1" applyBorder="1" applyAlignment="1">
      <alignment/>
    </xf>
    <xf numFmtId="0" fontId="8" fillId="2" borderId="23" xfId="0" applyFont="1" applyFill="1" applyBorder="1" applyAlignment="1">
      <alignment/>
    </xf>
    <xf numFmtId="0" fontId="8" fillId="2" borderId="24" xfId="0" applyFont="1" applyFill="1" applyBorder="1" applyAlignment="1">
      <alignment/>
    </xf>
    <xf numFmtId="0" fontId="8" fillId="2" borderId="25" xfId="0" applyFont="1" applyFill="1" applyBorder="1" applyAlignment="1">
      <alignment/>
    </xf>
    <xf numFmtId="0" fontId="8" fillId="2" borderId="25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 vertical="top"/>
    </xf>
    <xf numFmtId="0" fontId="8" fillId="2" borderId="25" xfId="0" applyFont="1" applyFill="1" applyBorder="1" applyAlignment="1">
      <alignment horizontal="right"/>
    </xf>
    <xf numFmtId="0" fontId="8" fillId="2" borderId="25" xfId="0" applyFont="1" applyFill="1" applyBorder="1" applyAlignment="1">
      <alignment horizontal="right" vertical="top"/>
    </xf>
    <xf numFmtId="3" fontId="8" fillId="2" borderId="25" xfId="0" applyNumberFormat="1" applyFont="1" applyFill="1" applyBorder="1" applyAlignment="1">
      <alignment horizontal="right" vertical="top"/>
    </xf>
    <xf numFmtId="164" fontId="8" fillId="2" borderId="25" xfId="0" applyNumberFormat="1" applyFont="1" applyFill="1" applyBorder="1" applyAlignment="1">
      <alignment horizontal="right" vertical="top"/>
    </xf>
    <xf numFmtId="2" fontId="8" fillId="2" borderId="25" xfId="0" applyNumberFormat="1" applyFont="1" applyFill="1" applyBorder="1" applyAlignment="1">
      <alignment horizontal="right" vertical="top"/>
    </xf>
    <xf numFmtId="165" fontId="0" fillId="0" borderId="0" xfId="0" applyNumberFormat="1" applyAlignment="1">
      <alignment/>
    </xf>
    <xf numFmtId="165" fontId="0" fillId="3" borderId="0" xfId="0" applyNumberFormat="1" applyFill="1" applyAlignment="1">
      <alignment/>
    </xf>
    <xf numFmtId="165" fontId="5" fillId="3" borderId="0" xfId="0" applyNumberFormat="1" applyFont="1" applyFill="1" applyAlignment="1">
      <alignment/>
    </xf>
    <xf numFmtId="165" fontId="6" fillId="3" borderId="0" xfId="0" applyNumberFormat="1" applyFont="1" applyFill="1" applyAlignment="1">
      <alignment/>
    </xf>
    <xf numFmtId="165" fontId="7" fillId="3" borderId="0" xfId="0" applyNumberFormat="1" applyFont="1" applyFill="1" applyAlignment="1">
      <alignment/>
    </xf>
    <xf numFmtId="165" fontId="7" fillId="3" borderId="9" xfId="0" applyNumberFormat="1" applyFont="1" applyFill="1" applyBorder="1" applyAlignment="1">
      <alignment/>
    </xf>
    <xf numFmtId="165" fontId="7" fillId="3" borderId="10" xfId="0" applyNumberFormat="1" applyFont="1" applyFill="1" applyBorder="1" applyAlignment="1">
      <alignment/>
    </xf>
    <xf numFmtId="165" fontId="7" fillId="3" borderId="11" xfId="0" applyNumberFormat="1" applyFont="1" applyFill="1" applyBorder="1" applyAlignment="1">
      <alignment/>
    </xf>
    <xf numFmtId="165" fontId="7" fillId="3" borderId="12" xfId="0" applyNumberFormat="1" applyFont="1" applyFill="1" applyBorder="1" applyAlignment="1">
      <alignment/>
    </xf>
    <xf numFmtId="165" fontId="7" fillId="3" borderId="12" xfId="0" applyNumberFormat="1" applyFont="1" applyFill="1" applyBorder="1" applyAlignment="1">
      <alignment horizontal="left"/>
    </xf>
    <xf numFmtId="165" fontId="7" fillId="3" borderId="12" xfId="0" applyNumberFormat="1" applyFont="1" applyFill="1" applyBorder="1" applyAlignment="1">
      <alignment horizontal="left" vertical="top"/>
    </xf>
    <xf numFmtId="0" fontId="0" fillId="5" borderId="0" xfId="0" applyFill="1" applyAlignment="1">
      <alignment/>
    </xf>
    <xf numFmtId="0" fontId="5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7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8" fillId="5" borderId="1" xfId="0" applyFont="1" applyFill="1" applyBorder="1" applyAlignment="1">
      <alignment/>
    </xf>
    <xf numFmtId="0" fontId="8" fillId="5" borderId="15" xfId="0" applyFont="1" applyFill="1" applyBorder="1" applyAlignment="1">
      <alignment/>
    </xf>
    <xf numFmtId="0" fontId="8" fillId="5" borderId="16" xfId="0" applyFont="1" applyFill="1" applyBorder="1" applyAlignment="1">
      <alignment/>
    </xf>
    <xf numFmtId="0" fontId="8" fillId="5" borderId="17" xfId="0" applyFont="1" applyFill="1" applyBorder="1" applyAlignment="1">
      <alignment/>
    </xf>
    <xf numFmtId="0" fontId="8" fillId="5" borderId="18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5" borderId="20" xfId="0" applyFont="1" applyFill="1" applyBorder="1" applyAlignment="1">
      <alignment/>
    </xf>
    <xf numFmtId="0" fontId="8" fillId="5" borderId="21" xfId="0" applyFont="1" applyFill="1" applyBorder="1" applyAlignment="1">
      <alignment/>
    </xf>
    <xf numFmtId="0" fontId="8" fillId="5" borderId="21" xfId="0" applyFont="1" applyFill="1" applyBorder="1" applyAlignment="1">
      <alignment horizontal="left"/>
    </xf>
    <xf numFmtId="0" fontId="8" fillId="5" borderId="21" xfId="0" applyFont="1" applyFill="1" applyBorder="1" applyAlignment="1">
      <alignment horizontal="left" vertical="top"/>
    </xf>
    <xf numFmtId="0" fontId="8" fillId="5" borderId="22" xfId="0" applyFont="1" applyFill="1" applyBorder="1" applyAlignment="1">
      <alignment/>
    </xf>
    <xf numFmtId="0" fontId="8" fillId="5" borderId="23" xfId="0" applyFont="1" applyFill="1" applyBorder="1" applyAlignment="1">
      <alignment/>
    </xf>
    <xf numFmtId="0" fontId="8" fillId="5" borderId="24" xfId="0" applyFont="1" applyFill="1" applyBorder="1" applyAlignment="1">
      <alignment/>
    </xf>
    <xf numFmtId="0" fontId="8" fillId="5" borderId="25" xfId="0" applyFont="1" applyFill="1" applyBorder="1" applyAlignment="1">
      <alignment/>
    </xf>
    <xf numFmtId="0" fontId="8" fillId="5" borderId="25" xfId="0" applyFont="1" applyFill="1" applyBorder="1" applyAlignment="1">
      <alignment horizontal="left"/>
    </xf>
    <xf numFmtId="0" fontId="8" fillId="5" borderId="25" xfId="0" applyFont="1" applyFill="1" applyBorder="1" applyAlignment="1">
      <alignment horizontal="left" vertical="top"/>
    </xf>
    <xf numFmtId="0" fontId="8" fillId="5" borderId="25" xfId="0" applyFont="1" applyFill="1" applyBorder="1" applyAlignment="1">
      <alignment horizontal="right"/>
    </xf>
    <xf numFmtId="0" fontId="8" fillId="5" borderId="25" xfId="0" applyFont="1" applyFill="1" applyBorder="1" applyAlignment="1">
      <alignment horizontal="right" vertical="top"/>
    </xf>
    <xf numFmtId="3" fontId="8" fillId="5" borderId="25" xfId="0" applyNumberFormat="1" applyFont="1" applyFill="1" applyBorder="1" applyAlignment="1">
      <alignment horizontal="right" vertical="top"/>
    </xf>
    <xf numFmtId="164" fontId="8" fillId="5" borderId="25" xfId="0" applyNumberFormat="1" applyFont="1" applyFill="1" applyBorder="1" applyAlignment="1">
      <alignment horizontal="right" vertical="top"/>
    </xf>
    <xf numFmtId="2" fontId="8" fillId="5" borderId="25" xfId="0" applyNumberFormat="1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8FF"/>
      <rgbColor rgb="00D3D3D3"/>
      <rgbColor rgb="00A9A9A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"/>
  <sheetViews>
    <sheetView tabSelected="1" workbookViewId="0" topLeftCell="A1">
      <pane xSplit="4" ySplit="3" topLeftCell="E4" activePane="bottomRight" state="frozen"/>
      <selection pane="bottomRight" activeCell="A1" sqref="A1"/>
      <selection pane="topRight" activeCell="A1" sqref="A1"/>
      <selection pane="bottomLeft" activeCell="A1" sqref="A1"/>
      <selection pane="topLeft" activeCell="A1" sqref="A1"/>
    </sheetView>
  </sheetViews>
  <sheetFormatPr defaultColWidth="9.140625" defaultRowHeight="12.75"/>
  <cols>
    <col min="1" max="1" width="9.140625" style="0" hidden="1" customWidth="1"/>
    <col min="2" max="2" width="14.57421875" style="0" customWidth="1"/>
    <col min="3" max="4" width="9.140625" style="0" hidden="1" customWidth="1"/>
    <col min="5" max="5" width="9.140625" style="0" customWidth="1"/>
    <col min="6" max="6" width="8.7109375" style="0" customWidth="1"/>
    <col min="7" max="7" width="7.421875" style="0" customWidth="1"/>
    <col min="8" max="8" width="8.7109375" style="0" customWidth="1"/>
    <col min="9" max="10" width="9.57421875" style="0" customWidth="1"/>
    <col min="11" max="13" width="8.7109375" style="0" customWidth="1"/>
    <col min="14" max="14" width="7.7109375" style="0" customWidth="1"/>
    <col min="15" max="15" width="8.7109375" style="0" customWidth="1"/>
    <col min="16" max="17" width="9.57421875" style="0" customWidth="1"/>
    <col min="18" max="18" width="7.8515625" style="0" customWidth="1"/>
    <col min="19" max="19" width="8.7109375" style="0" customWidth="1"/>
    <col min="20" max="20" width="9.57421875" style="0" customWidth="1"/>
    <col min="21" max="21" width="7.7109375" style="0" customWidth="1"/>
    <col min="22" max="23" width="10.421875" style="0" customWidth="1"/>
    <col min="24" max="25" width="8.7109375" style="0" customWidth="1"/>
    <col min="26" max="26" width="10.421875" style="0" customWidth="1"/>
    <col min="27" max="27" width="7.7109375" style="0" customWidth="1"/>
    <col min="28" max="28" width="8.7109375" style="0" customWidth="1"/>
    <col min="29" max="29" width="7.7109375" style="0" customWidth="1"/>
    <col min="30" max="30" width="8.7109375" style="0" customWidth="1"/>
    <col min="31" max="31" width="7.28125" style="0" customWidth="1"/>
    <col min="32" max="256" width="9.140625" style="0" customWidth="1"/>
  </cols>
  <sheetData>
    <row r="1" spans="1:31" ht="14.25" customHeight="1">
      <c r="A1" s="15"/>
      <c r="B1" s="15"/>
      <c r="C1" s="15"/>
      <c r="D1" s="15"/>
      <c r="E1" s="15" t="s">
        <v>0</v>
      </c>
      <c r="F1" s="15" t="s">
        <v>0</v>
      </c>
      <c r="G1" s="15" t="s">
        <v>0</v>
      </c>
      <c r="H1" s="15" t="s">
        <v>0</v>
      </c>
      <c r="I1" s="15" t="s">
        <v>1</v>
      </c>
      <c r="J1" s="15" t="s">
        <v>1</v>
      </c>
      <c r="K1" s="15" t="s">
        <v>1</v>
      </c>
      <c r="L1" s="15" t="s">
        <v>1</v>
      </c>
      <c r="M1" s="15" t="s">
        <v>2</v>
      </c>
      <c r="N1" s="15" t="s">
        <v>2</v>
      </c>
      <c r="O1" s="15" t="s">
        <v>2</v>
      </c>
      <c r="P1" s="15" t="s">
        <v>0</v>
      </c>
      <c r="Q1" s="15" t="s">
        <v>0</v>
      </c>
      <c r="R1" s="15" t="s">
        <v>0</v>
      </c>
      <c r="S1" s="15" t="s">
        <v>0</v>
      </c>
      <c r="T1" s="15" t="s">
        <v>0</v>
      </c>
      <c r="U1" s="15" t="s">
        <v>0</v>
      </c>
      <c r="V1" s="15" t="s">
        <v>1</v>
      </c>
      <c r="W1" s="15" t="s">
        <v>1</v>
      </c>
      <c r="X1" s="15" t="s">
        <v>1</v>
      </c>
      <c r="Y1" s="15" t="s">
        <v>1</v>
      </c>
      <c r="Z1" s="15" t="s">
        <v>1</v>
      </c>
      <c r="AA1" s="15" t="s">
        <v>1</v>
      </c>
      <c r="AB1" s="15" t="s">
        <v>2</v>
      </c>
      <c r="AC1" s="15" t="s">
        <v>2</v>
      </c>
      <c r="AD1" s="15" t="s">
        <v>2</v>
      </c>
      <c r="AE1" s="15" t="s">
        <v>2</v>
      </c>
    </row>
    <row r="2" spans="1:31" ht="14.25" customHeight="1">
      <c r="A2" s="15"/>
      <c r="B2" s="15"/>
      <c r="C2" s="15"/>
      <c r="D2" s="15"/>
      <c r="E2" s="15" t="s">
        <v>3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3</v>
      </c>
      <c r="K2" s="15" t="s">
        <v>4</v>
      </c>
      <c r="L2" s="15" t="s">
        <v>5</v>
      </c>
      <c r="M2" s="15" t="s">
        <v>6</v>
      </c>
      <c r="N2" s="15" t="s">
        <v>3</v>
      </c>
      <c r="O2" s="15" t="s">
        <v>5</v>
      </c>
      <c r="P2" s="15" t="s">
        <v>7</v>
      </c>
      <c r="Q2" s="15" t="s">
        <v>8</v>
      </c>
      <c r="R2" s="15" t="s">
        <v>4</v>
      </c>
      <c r="S2" s="15" t="s">
        <v>5</v>
      </c>
      <c r="T2" s="15" t="s">
        <v>9</v>
      </c>
      <c r="U2" s="15" t="s">
        <v>10</v>
      </c>
      <c r="V2" s="15" t="s">
        <v>7</v>
      </c>
      <c r="W2" s="15" t="s">
        <v>8</v>
      </c>
      <c r="X2" s="15" t="s">
        <v>4</v>
      </c>
      <c r="Y2" s="15" t="s">
        <v>5</v>
      </c>
      <c r="Z2" s="15" t="s">
        <v>9</v>
      </c>
      <c r="AA2" s="15" t="s">
        <v>10</v>
      </c>
      <c r="AB2" s="15" t="s">
        <v>7</v>
      </c>
      <c r="AC2" s="15" t="s">
        <v>8</v>
      </c>
      <c r="AD2" s="15" t="s">
        <v>5</v>
      </c>
      <c r="AE2" s="15" t="s">
        <v>9</v>
      </c>
    </row>
    <row r="3" spans="1:31" ht="14.25" customHeight="1">
      <c r="A3" s="15" t="s">
        <v>11</v>
      </c>
      <c r="B3" s="15" t="s">
        <v>12</v>
      </c>
      <c r="C3" s="15" t="s">
        <v>13</v>
      </c>
      <c r="D3" s="15"/>
      <c r="E3" s="15" t="s">
        <v>14</v>
      </c>
      <c r="F3" s="15" t="s">
        <v>15</v>
      </c>
      <c r="G3" s="15" t="s">
        <v>16</v>
      </c>
      <c r="H3" s="15" t="s">
        <v>15</v>
      </c>
      <c r="I3" s="15" t="s">
        <v>17</v>
      </c>
      <c r="J3" s="15" t="s">
        <v>15</v>
      </c>
      <c r="K3" s="15" t="s">
        <v>16</v>
      </c>
      <c r="L3" s="15" t="s">
        <v>15</v>
      </c>
      <c r="M3" s="15" t="s">
        <v>17</v>
      </c>
      <c r="N3" s="15" t="s">
        <v>15</v>
      </c>
      <c r="O3" s="15" t="s">
        <v>16</v>
      </c>
      <c r="P3" s="15" t="s">
        <v>17</v>
      </c>
      <c r="Q3" s="15" t="s">
        <v>15</v>
      </c>
      <c r="R3" s="15" t="s">
        <v>16</v>
      </c>
      <c r="S3" s="15" t="s">
        <v>15</v>
      </c>
      <c r="T3" s="15" t="s">
        <v>16</v>
      </c>
      <c r="U3" s="15" t="s">
        <v>15</v>
      </c>
      <c r="V3" s="15" t="s">
        <v>17</v>
      </c>
      <c r="W3" s="15" t="s">
        <v>15</v>
      </c>
      <c r="X3" s="15" t="s">
        <v>16</v>
      </c>
      <c r="Y3" s="15" t="s">
        <v>15</v>
      </c>
      <c r="Z3" s="15" t="s">
        <v>16</v>
      </c>
      <c r="AA3" s="15" t="s">
        <v>15</v>
      </c>
      <c r="AB3" s="15" t="s">
        <v>17</v>
      </c>
      <c r="AC3" s="15" t="s">
        <v>15</v>
      </c>
      <c r="AD3" s="15" t="s">
        <v>16</v>
      </c>
      <c r="AE3" s="15" t="s">
        <v>16</v>
      </c>
    </row>
    <row r="4" spans="1:31" ht="12.75">
      <c r="A4" s="25" t="s">
        <v>18</v>
      </c>
      <c r="B4" s="29" t="s">
        <v>19</v>
      </c>
      <c r="C4" s="29" t="s">
        <v>1</v>
      </c>
      <c r="D4" s="29"/>
      <c r="E4" s="37">
        <v>582913</v>
      </c>
      <c r="F4" s="37">
        <v>506655</v>
      </c>
      <c r="G4" s="37">
        <f>(E4-F4)</f>
        <v>0</v>
      </c>
      <c r="H4" s="38">
        <f>IF(F4&lt;&gt;0,100*(E4-F4)/F4,0)</f>
        <v>0</v>
      </c>
      <c r="I4" s="37">
        <v>4389029.410646677</v>
      </c>
      <c r="J4" s="37">
        <v>3781303.2955135107</v>
      </c>
      <c r="K4" s="37">
        <f>(I4-J4)</f>
        <v>0</v>
      </c>
      <c r="L4" s="38">
        <f>IF(J4&lt;&gt;0,100*(I4-J4)/J4,0)</f>
        <v>0</v>
      </c>
      <c r="M4" s="39">
        <f>IF(E4&lt;&gt;0,I4/E4,0)</f>
        <v>0</v>
      </c>
      <c r="N4" s="39">
        <f>IF(F4&lt;&gt;0,J4/F4,0)</f>
        <v>0</v>
      </c>
      <c r="O4" s="38">
        <f>IF(N4&lt;&gt;0,100*(M4-N4)/N4,0)</f>
        <v>0</v>
      </c>
      <c r="P4" s="37">
        <v>2325018</v>
      </c>
      <c r="Q4" s="37">
        <v>2104750</v>
      </c>
      <c r="R4" s="37">
        <f>(P4-Q4)</f>
        <v>0</v>
      </c>
      <c r="S4" s="38">
        <f>IF(Q4&lt;&gt;0,100*(P4-Q4)/Q4,0)</f>
        <v>0</v>
      </c>
      <c r="T4" s="37">
        <v>6756208</v>
      </c>
      <c r="U4" s="38">
        <f>IF(T4&lt;&gt;0,100*P4/T4,0)</f>
        <v>0</v>
      </c>
      <c r="V4" s="37">
        <v>17382882.660857677</v>
      </c>
      <c r="W4" s="37">
        <v>15634290.477117062</v>
      </c>
      <c r="X4" s="37">
        <f>(V4-W4)</f>
        <v>0</v>
      </c>
      <c r="Y4" s="38">
        <f>IF(W4&lt;&gt;0,100*(V4-W4)/W4,0)</f>
        <v>0</v>
      </c>
      <c r="Z4" s="37">
        <v>49686471.08883917</v>
      </c>
      <c r="AA4" s="38">
        <f>IF(Z4&lt;&gt;0,100*V4/Z4,0)</f>
        <v>0</v>
      </c>
      <c r="AB4" s="39">
        <f>IF(P4&lt;&gt;0,V4/P4,0)</f>
        <v>0</v>
      </c>
      <c r="AC4" s="39">
        <f>IF(Q4&lt;&gt;0,W4/Q4,0)</f>
        <v>0</v>
      </c>
      <c r="AD4" s="38">
        <f>IF(AC4&lt;&gt;0,100*(AB4-AC4)/AC4,0)</f>
        <v>0</v>
      </c>
      <c r="AE4" s="38">
        <f>IF(T4&lt;&gt;0,Z4/T4,0)</f>
        <v>0</v>
      </c>
    </row>
    <row r="5" spans="1:31" ht="12.75">
      <c r="A5" s="25" t="s">
        <v>20</v>
      </c>
      <c r="B5" s="29" t="s">
        <v>21</v>
      </c>
      <c r="C5" s="29" t="s">
        <v>1</v>
      </c>
      <c r="D5" s="29"/>
      <c r="E5" s="37">
        <v>387755</v>
      </c>
      <c r="F5" s="37">
        <v>396229</v>
      </c>
      <c r="G5" s="37">
        <f>(E5-F5)</f>
        <v>0</v>
      </c>
      <c r="H5" s="38">
        <f>IF(F5&lt;&gt;0,100*(E5-F5)/F5,0)</f>
        <v>0</v>
      </c>
      <c r="I5" s="37">
        <v>1519556.9063994884</v>
      </c>
      <c r="J5" s="37">
        <v>1549707.0807390213</v>
      </c>
      <c r="K5" s="37">
        <f>(I5-J5)</f>
        <v>0</v>
      </c>
      <c r="L5" s="38">
        <f>IF(J5&lt;&gt;0,100*(I5-J5)/J5,0)</f>
        <v>0</v>
      </c>
      <c r="M5" s="39">
        <f>IF(E5&lt;&gt;0,I5/E5,0)</f>
        <v>0</v>
      </c>
      <c r="N5" s="39">
        <f>IF(F5&lt;&gt;0,J5/F5,0)</f>
        <v>0</v>
      </c>
      <c r="O5" s="38">
        <f>IF(N5&lt;&gt;0,100*(M5-N5)/N5,0)</f>
        <v>0</v>
      </c>
      <c r="P5" s="37">
        <v>1849547</v>
      </c>
      <c r="Q5" s="37">
        <v>1968672</v>
      </c>
      <c r="R5" s="37">
        <f>(P5-Q5)</f>
        <v>0</v>
      </c>
      <c r="S5" s="38">
        <f>IF(Q5&lt;&gt;0,100*(P5-Q5)/Q5,0)</f>
        <v>0</v>
      </c>
      <c r="T5" s="37">
        <v>6210109</v>
      </c>
      <c r="U5" s="38">
        <f>IF(T5&lt;&gt;0,100*P5/T5,0)</f>
        <v>0</v>
      </c>
      <c r="V5" s="37">
        <v>6876552.38161993</v>
      </c>
      <c r="W5" s="37">
        <v>7275569.379148722</v>
      </c>
      <c r="X5" s="37">
        <f>(V5-W5)</f>
        <v>0</v>
      </c>
      <c r="Y5" s="38">
        <f>IF(W5&lt;&gt;0,100*(V5-W5)/W5,0)</f>
        <v>0</v>
      </c>
      <c r="Z5" s="37">
        <v>23169074.425429583</v>
      </c>
      <c r="AA5" s="38">
        <f>IF(Z5&lt;&gt;0,100*V5/Z5,0)</f>
        <v>0</v>
      </c>
      <c r="AB5" s="39">
        <f>IF(P5&lt;&gt;0,V5/P5,0)</f>
        <v>0</v>
      </c>
      <c r="AC5" s="39">
        <f>IF(Q5&lt;&gt;0,W5/Q5,0)</f>
        <v>0</v>
      </c>
      <c r="AD5" s="38">
        <f>IF(AC5&lt;&gt;0,100*(AB5-AC5)/AC5,0)</f>
        <v>0</v>
      </c>
      <c r="AE5" s="38">
        <f>IF(T5&lt;&gt;0,Z5/T5,0)</f>
        <v>0</v>
      </c>
    </row>
    <row r="6" spans="1:31" ht="12.75">
      <c r="A6" s="25" t="s">
        <v>22</v>
      </c>
      <c r="B6" s="29" t="s">
        <v>23</v>
      </c>
      <c r="C6" s="29" t="s">
        <v>1</v>
      </c>
      <c r="D6" s="29"/>
      <c r="E6" s="37">
        <v>10542</v>
      </c>
      <c r="F6" s="37">
        <v>9104</v>
      </c>
      <c r="G6" s="37">
        <f>(E6-F6)</f>
        <v>0</v>
      </c>
      <c r="H6" s="38">
        <f>IF(F6&lt;&gt;0,100*(E6-F6)/F6,0)</f>
        <v>0</v>
      </c>
      <c r="I6" s="37">
        <v>1187554.5510978699</v>
      </c>
      <c r="J6" s="37">
        <v>1014041.387462616</v>
      </c>
      <c r="K6" s="37">
        <f>(I6-J6)</f>
        <v>0</v>
      </c>
      <c r="L6" s="38">
        <f>IF(J6&lt;&gt;0,100*(I6-J6)/J6,0)</f>
        <v>0</v>
      </c>
      <c r="M6" s="39">
        <f>IF(E6&lt;&gt;0,I6/E6,0)</f>
        <v>0</v>
      </c>
      <c r="N6" s="39">
        <f>IF(F6&lt;&gt;0,J6/F6,0)</f>
        <v>0</v>
      </c>
      <c r="O6" s="38">
        <f>IF(N6&lt;&gt;0,100*(M6-N6)/N6,0)</f>
        <v>0</v>
      </c>
      <c r="P6" s="37">
        <v>40891</v>
      </c>
      <c r="Q6" s="37">
        <v>36688</v>
      </c>
      <c r="R6" s="37">
        <f>(P6-Q6)</f>
        <v>0</v>
      </c>
      <c r="S6" s="38">
        <f>IF(Q6&lt;&gt;0,100*(P6-Q6)/Q6,0)</f>
        <v>0</v>
      </c>
      <c r="T6" s="37">
        <v>110717</v>
      </c>
      <c r="U6" s="38">
        <f>IF(T6&lt;&gt;0,100*P6/T6,0)</f>
        <v>0</v>
      </c>
      <c r="V6" s="37">
        <v>4672504.638320923</v>
      </c>
      <c r="W6" s="37">
        <v>4138007.759880066</v>
      </c>
      <c r="X6" s="37">
        <f>(V6-W6)</f>
        <v>0</v>
      </c>
      <c r="Y6" s="38">
        <f>IF(W6&lt;&gt;0,100*(V6-W6)/W6,0)</f>
        <v>0</v>
      </c>
      <c r="Z6" s="37">
        <v>12510198.600673676</v>
      </c>
      <c r="AA6" s="38">
        <f>IF(Z6&lt;&gt;0,100*V6/Z6,0)</f>
        <v>0</v>
      </c>
      <c r="AB6" s="39">
        <f>IF(P6&lt;&gt;0,V6/P6,0)</f>
        <v>0</v>
      </c>
      <c r="AC6" s="39">
        <f>IF(Q6&lt;&gt;0,W6/Q6,0)</f>
        <v>0</v>
      </c>
      <c r="AD6" s="38">
        <f>IF(AC6&lt;&gt;0,100*(AB6-AC6)/AC6,0)</f>
        <v>0</v>
      </c>
      <c r="AE6" s="38">
        <f>IF(T6&lt;&gt;0,Z6/T6,0)</f>
        <v>0</v>
      </c>
    </row>
    <row r="7" spans="1:31" ht="12.75">
      <c r="A7" s="54"/>
      <c r="B7" s="60" t="s">
        <v>24</v>
      </c>
      <c r="C7" s="60" t="s">
        <v>1</v>
      </c>
      <c r="D7" s="60"/>
      <c r="E7" s="63">
        <f>SUM(E4:E6)</f>
        <v>0</v>
      </c>
      <c r="F7" s="63">
        <f>SUM(F4:F6)</f>
        <v>0</v>
      </c>
      <c r="G7" s="63">
        <f>(E7-F7)</f>
        <v>0</v>
      </c>
      <c r="H7" s="64">
        <f>IF(F7&lt;&gt;0,100*(E7-F7)/F7,0)</f>
        <v>0</v>
      </c>
      <c r="I7" s="63">
        <f>SUM(I4:I6)</f>
        <v>0</v>
      </c>
      <c r="J7" s="63">
        <f>SUM(J4:J6)</f>
        <v>0</v>
      </c>
      <c r="K7" s="63">
        <f>(I7-J7)</f>
        <v>0</v>
      </c>
      <c r="L7" s="64">
        <f>IF(J7&lt;&gt;0,100*(I7-J7)/J7,0)</f>
        <v>0</v>
      </c>
      <c r="M7" s="65">
        <f>IF(E7&lt;&gt;0,I7/E7,0)</f>
        <v>0</v>
      </c>
      <c r="N7" s="65">
        <f>IF(F7&lt;&gt;0,J7/F7,0)</f>
        <v>0</v>
      </c>
      <c r="O7" s="64">
        <f>IF(N7&lt;&gt;0,100*(M7-N7)/N7,0)</f>
        <v>0</v>
      </c>
      <c r="P7" s="63">
        <f>SUM(P4:P6)</f>
        <v>0</v>
      </c>
      <c r="Q7" s="63">
        <f>SUM(Q4:Q6)</f>
        <v>0</v>
      </c>
      <c r="R7" s="63">
        <f>(P7-Q7)</f>
        <v>0</v>
      </c>
      <c r="S7" s="64">
        <f>IF(Q7&lt;&gt;0,100*(P7-Q7)/Q7,0)</f>
        <v>0</v>
      </c>
      <c r="T7" s="63">
        <f>SUM(T4:T6)</f>
        <v>0</v>
      </c>
      <c r="U7" s="64">
        <f>IF(T7&lt;&gt;0,100*P7/T7,0)</f>
        <v>0</v>
      </c>
      <c r="V7" s="63">
        <f>SUM(V4:V6)</f>
        <v>0</v>
      </c>
      <c r="W7" s="63">
        <f>SUM(W4:W6)</f>
        <v>0</v>
      </c>
      <c r="X7" s="63">
        <f>(V7-W7)</f>
        <v>0</v>
      </c>
      <c r="Y7" s="64">
        <f>IF(W7&lt;&gt;0,100*(V7-W7)/W7,0)</f>
        <v>0</v>
      </c>
      <c r="Z7" s="63">
        <f>SUM(Z4:Z6)</f>
        <v>0</v>
      </c>
      <c r="AA7" s="64">
        <f>IF(Z7&lt;&gt;0,100*V7/Z7,0)</f>
        <v>0</v>
      </c>
      <c r="AB7" s="65">
        <f>IF(P7&lt;&gt;0,V7/P7,0)</f>
        <v>0</v>
      </c>
      <c r="AC7" s="65">
        <f>IF(Q7&lt;&gt;0,W7/Q7,0)</f>
        <v>0</v>
      </c>
      <c r="AD7" s="64">
        <f>IF(AC7&lt;&gt;0,100*(AB7-AC7)/AC7,0)</f>
        <v>0</v>
      </c>
      <c r="AE7" s="64">
        <f>IF(T7&lt;&gt;0,Z7/T7,0)</f>
        <v>0</v>
      </c>
    </row>
    <row r="8" spans="1:31" ht="12.75">
      <c r="A8" s="25" t="s">
        <v>25</v>
      </c>
      <c r="B8" s="29" t="s">
        <v>26</v>
      </c>
      <c r="C8" s="29" t="s">
        <v>1</v>
      </c>
      <c r="D8" s="29"/>
      <c r="E8" s="37">
        <v>910418</v>
      </c>
      <c r="F8" s="37">
        <v>904798</v>
      </c>
      <c r="G8" s="37">
        <f>(E8-F8)</f>
        <v>0</v>
      </c>
      <c r="H8" s="38">
        <f>IF(F8&lt;&gt;0,100*(E8-F8)/F8,0)</f>
        <v>0</v>
      </c>
      <c r="I8" s="37">
        <v>7821128.24966526</v>
      </c>
      <c r="J8" s="37">
        <v>7775521.506090164</v>
      </c>
      <c r="K8" s="37">
        <f>(I8-J8)</f>
        <v>0</v>
      </c>
      <c r="L8" s="38">
        <f>IF(J8&lt;&gt;0,100*(I8-J8)/J8,0)</f>
        <v>0</v>
      </c>
      <c r="M8" s="39">
        <f>IF(E8&lt;&gt;0,I8/E8,0)</f>
        <v>0</v>
      </c>
      <c r="N8" s="39">
        <f>IF(F8&lt;&gt;0,J8/F8,0)</f>
        <v>0</v>
      </c>
      <c r="O8" s="38">
        <f>IF(N8&lt;&gt;0,100*(M8-N8)/N8,0)</f>
        <v>0</v>
      </c>
      <c r="P8" s="37">
        <v>3781250</v>
      </c>
      <c r="Q8" s="37">
        <v>3908299</v>
      </c>
      <c r="R8" s="37">
        <f>(P8-Q8)</f>
        <v>0</v>
      </c>
      <c r="S8" s="38">
        <f>IF(Q8&lt;&gt;0,100*(P8-Q8)/Q8,0)</f>
        <v>0</v>
      </c>
      <c r="T8" s="37">
        <v>11685055</v>
      </c>
      <c r="U8" s="38">
        <f>IF(T8&lt;&gt;0,100*P8/T8,0)</f>
        <v>0</v>
      </c>
      <c r="V8" s="37">
        <v>32679631.653274536</v>
      </c>
      <c r="W8" s="37">
        <v>33585182.68712044</v>
      </c>
      <c r="X8" s="37">
        <f>(V8-W8)</f>
        <v>0</v>
      </c>
      <c r="Y8" s="38">
        <f>IF(W8&lt;&gt;0,100*(V8-W8)/W8,0)</f>
        <v>0</v>
      </c>
      <c r="Z8" s="37">
        <v>100391364.9165535</v>
      </c>
      <c r="AA8" s="38">
        <f>IF(Z8&lt;&gt;0,100*V8/Z8,0)</f>
        <v>0</v>
      </c>
      <c r="AB8" s="39">
        <f>IF(P8&lt;&gt;0,V8/P8,0)</f>
        <v>0</v>
      </c>
      <c r="AC8" s="39">
        <f>IF(Q8&lt;&gt;0,W8/Q8,0)</f>
        <v>0</v>
      </c>
      <c r="AD8" s="38">
        <f>IF(AC8&lt;&gt;0,100*(AB8-AC8)/AC8,0)</f>
        <v>0</v>
      </c>
      <c r="AE8" s="38">
        <f>IF(T8&lt;&gt;0,Z8/T8,0)</f>
        <v>0</v>
      </c>
    </row>
    <row r="9" spans="1:31" ht="12.75">
      <c r="A9" s="25" t="s">
        <v>27</v>
      </c>
      <c r="B9" s="29" t="s">
        <v>28</v>
      </c>
      <c r="C9" s="29" t="s">
        <v>1</v>
      </c>
      <c r="D9" s="29"/>
      <c r="E9" s="37">
        <v>12315</v>
      </c>
      <c r="F9" s="37">
        <v>11643</v>
      </c>
      <c r="G9" s="37">
        <f>(E9-F9)</f>
        <v>0</v>
      </c>
      <c r="H9" s="38">
        <f>IF(F9&lt;&gt;0,100*(E9-F9)/F9,0)</f>
        <v>0</v>
      </c>
      <c r="I9" s="37">
        <v>985125.6593856812</v>
      </c>
      <c r="J9" s="37">
        <v>941624.0116271973</v>
      </c>
      <c r="K9" s="37">
        <f>(I9-J9)</f>
        <v>0</v>
      </c>
      <c r="L9" s="38">
        <f>IF(J9&lt;&gt;0,100*(I9-J9)/J9,0)</f>
        <v>0</v>
      </c>
      <c r="M9" s="39">
        <f>IF(E9&lt;&gt;0,I9/E9,0)</f>
        <v>0</v>
      </c>
      <c r="N9" s="39">
        <f>IF(F9&lt;&gt;0,J9/F9,0)</f>
        <v>0</v>
      </c>
      <c r="O9" s="38">
        <f>IF(N9&lt;&gt;0,100*(M9-N9)/N9,0)</f>
        <v>0</v>
      </c>
      <c r="P9" s="37">
        <v>52648</v>
      </c>
      <c r="Q9" s="37">
        <v>52194</v>
      </c>
      <c r="R9" s="37">
        <f>(P9-Q9)</f>
        <v>0</v>
      </c>
      <c r="S9" s="38">
        <f>IF(Q9&lt;&gt;0,100*(P9-Q9)/Q9,0)</f>
        <v>0</v>
      </c>
      <c r="T9" s="37">
        <v>150983</v>
      </c>
      <c r="U9" s="38">
        <f>IF(T9&lt;&gt;0,100*P9/T9,0)</f>
        <v>0</v>
      </c>
      <c r="V9" s="37">
        <v>4276331.918357849</v>
      </c>
      <c r="W9" s="37">
        <v>4218741.807266235</v>
      </c>
      <c r="X9" s="37">
        <f>(V9-W9)</f>
        <v>0</v>
      </c>
      <c r="Y9" s="38">
        <f>IF(W9&lt;&gt;0,100*(V9-W9)/W9,0)</f>
        <v>0</v>
      </c>
      <c r="Z9" s="37">
        <v>12199635.742141724</v>
      </c>
      <c r="AA9" s="38">
        <f>IF(Z9&lt;&gt;0,100*V9/Z9,0)</f>
        <v>0</v>
      </c>
      <c r="AB9" s="39">
        <f>IF(P9&lt;&gt;0,V9/P9,0)</f>
        <v>0</v>
      </c>
      <c r="AC9" s="39">
        <f>IF(Q9&lt;&gt;0,W9/Q9,0)</f>
        <v>0</v>
      </c>
      <c r="AD9" s="38">
        <f>IF(AC9&lt;&gt;0,100*(AB9-AC9)/AC9,0)</f>
        <v>0</v>
      </c>
      <c r="AE9" s="38">
        <f>IF(T9&lt;&gt;0,Z9/T9,0)</f>
        <v>0</v>
      </c>
    </row>
    <row r="10" spans="1:31" ht="12.75">
      <c r="A10" s="25" t="s">
        <v>29</v>
      </c>
      <c r="B10" s="29" t="s">
        <v>30</v>
      </c>
      <c r="C10" s="29" t="s">
        <v>1</v>
      </c>
      <c r="D10" s="29"/>
      <c r="E10" s="37">
        <v>92404</v>
      </c>
      <c r="F10" s="37">
        <v>87898</v>
      </c>
      <c r="G10" s="37">
        <f>(E10-F10)</f>
        <v>0</v>
      </c>
      <c r="H10" s="38">
        <f>IF(F10&lt;&gt;0,100*(E10-F10)/F10,0)</f>
        <v>0</v>
      </c>
      <c r="I10" s="37">
        <v>689337.5160140991</v>
      </c>
      <c r="J10" s="37">
        <v>647523.5848259926</v>
      </c>
      <c r="K10" s="37">
        <f>(I10-J10)</f>
        <v>0</v>
      </c>
      <c r="L10" s="38">
        <f>IF(J10&lt;&gt;0,100*(I10-J10)/J10,0)</f>
        <v>0</v>
      </c>
      <c r="M10" s="39">
        <f>IF(E10&lt;&gt;0,I10/E10,0)</f>
        <v>0</v>
      </c>
      <c r="N10" s="39">
        <f>IF(F10&lt;&gt;0,J10/F10,0)</f>
        <v>0</v>
      </c>
      <c r="O10" s="38">
        <f>IF(N10&lt;&gt;0,100*(M10-N10)/N10,0)</f>
        <v>0</v>
      </c>
      <c r="P10" s="37">
        <v>349114</v>
      </c>
      <c r="Q10" s="37">
        <v>346267</v>
      </c>
      <c r="R10" s="37">
        <f>(P10-Q10)</f>
        <v>0</v>
      </c>
      <c r="S10" s="38">
        <f>IF(Q10&lt;&gt;0,100*(P10-Q10)/Q10,0)</f>
        <v>0</v>
      </c>
      <c r="T10" s="37">
        <v>1054238</v>
      </c>
      <c r="U10" s="38">
        <f>IF(T10&lt;&gt;0,100*P10/T10,0)</f>
        <v>0</v>
      </c>
      <c r="V10" s="37">
        <v>2659644.6913876534</v>
      </c>
      <c r="W10" s="37">
        <v>2604441.32905674</v>
      </c>
      <c r="X10" s="37">
        <f>(V10-W10)</f>
        <v>0</v>
      </c>
      <c r="Y10" s="38">
        <f>IF(W10&lt;&gt;0,100*(V10-W10)/W10,0)</f>
        <v>0</v>
      </c>
      <c r="Z10" s="37">
        <v>8026449.000107765</v>
      </c>
      <c r="AA10" s="38">
        <f>IF(Z10&lt;&gt;0,100*V10/Z10,0)</f>
        <v>0</v>
      </c>
      <c r="AB10" s="39">
        <f>IF(P10&lt;&gt;0,V10/P10,0)</f>
        <v>0</v>
      </c>
      <c r="AC10" s="39">
        <f>IF(Q10&lt;&gt;0,W10/Q10,0)</f>
        <v>0</v>
      </c>
      <c r="AD10" s="38">
        <f>IF(AC10&lt;&gt;0,100*(AB10-AC10)/AC10,0)</f>
        <v>0</v>
      </c>
      <c r="AE10" s="38">
        <f>IF(T10&lt;&gt;0,Z10/T10,0)</f>
        <v>0</v>
      </c>
    </row>
    <row r="11" spans="1:31" ht="12.75">
      <c r="A11" s="25" t="s">
        <v>31</v>
      </c>
      <c r="B11" s="29" t="s">
        <v>32</v>
      </c>
      <c r="C11" s="29" t="s">
        <v>1</v>
      </c>
      <c r="D11" s="29"/>
      <c r="E11" s="37">
        <v>864212</v>
      </c>
      <c r="F11" s="37">
        <v>823775</v>
      </c>
      <c r="G11" s="37">
        <f>(E11-F11)</f>
        <v>0</v>
      </c>
      <c r="H11" s="38">
        <f>IF(F11&lt;&gt;0,100*(E11-F11)/F11,0)</f>
        <v>0</v>
      </c>
      <c r="I11" s="37">
        <v>4073232.143758774</v>
      </c>
      <c r="J11" s="37">
        <v>3789317.942996502</v>
      </c>
      <c r="K11" s="37">
        <f>(I11-J11)</f>
        <v>0</v>
      </c>
      <c r="L11" s="38">
        <f>IF(J11&lt;&gt;0,100*(I11-J11)/J11,0)</f>
        <v>0</v>
      </c>
      <c r="M11" s="39">
        <f>IF(E11&lt;&gt;0,I11/E11,0)</f>
        <v>0</v>
      </c>
      <c r="N11" s="39">
        <f>IF(F11&lt;&gt;0,J11/F11,0)</f>
        <v>0</v>
      </c>
      <c r="O11" s="38">
        <f>IF(N11&lt;&gt;0,100*(M11-N11)/N11,0)</f>
        <v>0</v>
      </c>
      <c r="P11" s="37">
        <v>2954074</v>
      </c>
      <c r="Q11" s="37">
        <v>2928105</v>
      </c>
      <c r="R11" s="37">
        <f>(P11-Q11)</f>
        <v>0</v>
      </c>
      <c r="S11" s="38">
        <f>IF(Q11&lt;&gt;0,100*(P11-Q11)/Q11,0)</f>
        <v>0</v>
      </c>
      <c r="T11" s="37">
        <v>8439986</v>
      </c>
      <c r="U11" s="38">
        <f>IF(T11&lt;&gt;0,100*P11/T11,0)</f>
        <v>0</v>
      </c>
      <c r="V11" s="37">
        <v>13811870.98628378</v>
      </c>
      <c r="W11" s="37">
        <v>13433667.108523846</v>
      </c>
      <c r="X11" s="37">
        <f>(V11-W11)</f>
        <v>0</v>
      </c>
      <c r="Y11" s="38">
        <f>IF(W11&lt;&gt;0,100*(V11-W11)/W11,0)</f>
        <v>0</v>
      </c>
      <c r="Z11" s="37">
        <v>38767359.88602924</v>
      </c>
      <c r="AA11" s="38">
        <f>IF(Z11&lt;&gt;0,100*V11/Z11,0)</f>
        <v>0</v>
      </c>
      <c r="AB11" s="39">
        <f>IF(P11&lt;&gt;0,V11/P11,0)</f>
        <v>0</v>
      </c>
      <c r="AC11" s="39">
        <f>IF(Q11&lt;&gt;0,W11/Q11,0)</f>
        <v>0</v>
      </c>
      <c r="AD11" s="38">
        <f>IF(AC11&lt;&gt;0,100*(AB11-AC11)/AC11,0)</f>
        <v>0</v>
      </c>
      <c r="AE11" s="38">
        <f>IF(T11&lt;&gt;0,Z11/T11,0)</f>
        <v>0</v>
      </c>
    </row>
    <row r="12" spans="1:31" ht="12.75">
      <c r="A12" s="25" t="s">
        <v>33</v>
      </c>
      <c r="B12" s="29" t="s">
        <v>34</v>
      </c>
      <c r="C12" s="29" t="s">
        <v>1</v>
      </c>
      <c r="D12" s="29"/>
      <c r="E12" s="37">
        <v>197350</v>
      </c>
      <c r="F12" s="37">
        <v>186097</v>
      </c>
      <c r="G12" s="37">
        <f>(E12-F12)</f>
        <v>0</v>
      </c>
      <c r="H12" s="38">
        <f>IF(F12&lt;&gt;0,100*(E12-F12)/F12,0)</f>
        <v>0</v>
      </c>
      <c r="I12" s="37">
        <v>3243721.6516838074</v>
      </c>
      <c r="J12" s="37">
        <v>3088046.7304086685</v>
      </c>
      <c r="K12" s="37">
        <f>(I12-J12)</f>
        <v>0</v>
      </c>
      <c r="L12" s="38">
        <f>IF(J12&lt;&gt;0,100*(I12-J12)/J12,0)</f>
        <v>0</v>
      </c>
      <c r="M12" s="39">
        <f>IF(E12&lt;&gt;0,I12/E12,0)</f>
        <v>0</v>
      </c>
      <c r="N12" s="39">
        <f>IF(F12&lt;&gt;0,J12/F12,0)</f>
        <v>0</v>
      </c>
      <c r="O12" s="38">
        <f>IF(N12&lt;&gt;0,100*(M12-N12)/N12,0)</f>
        <v>0</v>
      </c>
      <c r="P12" s="37">
        <v>862202</v>
      </c>
      <c r="Q12" s="37">
        <v>845741</v>
      </c>
      <c r="R12" s="37">
        <f>(P12-Q12)</f>
        <v>0</v>
      </c>
      <c r="S12" s="38">
        <f>IF(Q12&lt;&gt;0,100*(P12-Q12)/Q12,0)</f>
        <v>0</v>
      </c>
      <c r="T12" s="37">
        <v>2543966</v>
      </c>
      <c r="U12" s="38">
        <f>IF(T12&lt;&gt;0,100*P12/T12,0)</f>
        <v>0</v>
      </c>
      <c r="V12" s="37">
        <v>14420253.683837414</v>
      </c>
      <c r="W12" s="37">
        <v>14145053.416228294</v>
      </c>
      <c r="X12" s="37">
        <f>(V12-W12)</f>
        <v>0</v>
      </c>
      <c r="Y12" s="38">
        <f>IF(W12&lt;&gt;0,100*(V12-W12)/W12,0)</f>
        <v>0</v>
      </c>
      <c r="Z12" s="37">
        <v>42471838.83200455</v>
      </c>
      <c r="AA12" s="38">
        <f>IF(Z12&lt;&gt;0,100*V12/Z12,0)</f>
        <v>0</v>
      </c>
      <c r="AB12" s="39">
        <f>IF(P12&lt;&gt;0,V12/P12,0)</f>
        <v>0</v>
      </c>
      <c r="AC12" s="39">
        <f>IF(Q12&lt;&gt;0,W12/Q12,0)</f>
        <v>0</v>
      </c>
      <c r="AD12" s="38">
        <f>IF(AC12&lt;&gt;0,100*(AB12-AC12)/AC12,0)</f>
        <v>0</v>
      </c>
      <c r="AE12" s="38">
        <f>IF(T12&lt;&gt;0,Z12/T12,0)</f>
        <v>0</v>
      </c>
    </row>
    <row r="13" spans="1:31" ht="12.75">
      <c r="A13" s="54"/>
      <c r="B13" s="60" t="s">
        <v>35</v>
      </c>
      <c r="C13" s="60" t="s">
        <v>1</v>
      </c>
      <c r="D13" s="60"/>
      <c r="E13" s="63">
        <f>SUM(E8:E12)</f>
        <v>0</v>
      </c>
      <c r="F13" s="63">
        <f>SUM(F8:F12)</f>
        <v>0</v>
      </c>
      <c r="G13" s="63">
        <f>(E13-F13)</f>
        <v>0</v>
      </c>
      <c r="H13" s="64">
        <f>IF(F13&lt;&gt;0,100*(E13-F13)/F13,0)</f>
        <v>0</v>
      </c>
      <c r="I13" s="63">
        <f>SUM(I8:I12)</f>
        <v>0</v>
      </c>
      <c r="J13" s="63">
        <f>SUM(J8:J12)</f>
        <v>0</v>
      </c>
      <c r="K13" s="63">
        <f>(I13-J13)</f>
        <v>0</v>
      </c>
      <c r="L13" s="64">
        <f>IF(J13&lt;&gt;0,100*(I13-J13)/J13,0)</f>
        <v>0</v>
      </c>
      <c r="M13" s="65">
        <f>IF(E13&lt;&gt;0,I13/E13,0)</f>
        <v>0</v>
      </c>
      <c r="N13" s="65">
        <f>IF(F13&lt;&gt;0,J13/F13,0)</f>
        <v>0</v>
      </c>
      <c r="O13" s="64">
        <f>IF(N13&lt;&gt;0,100*(M13-N13)/N13,0)</f>
        <v>0</v>
      </c>
      <c r="P13" s="63">
        <f>SUM(P8:P12)</f>
        <v>0</v>
      </c>
      <c r="Q13" s="63">
        <f>SUM(Q8:Q12)</f>
        <v>0</v>
      </c>
      <c r="R13" s="63">
        <f>(P13-Q13)</f>
        <v>0</v>
      </c>
      <c r="S13" s="64">
        <f>IF(Q13&lt;&gt;0,100*(P13-Q13)/Q13,0)</f>
        <v>0</v>
      </c>
      <c r="T13" s="63">
        <f>SUM(T8:T12)</f>
        <v>0</v>
      </c>
      <c r="U13" s="64">
        <f>IF(T13&lt;&gt;0,100*P13/T13,0)</f>
        <v>0</v>
      </c>
      <c r="V13" s="63">
        <f>SUM(V8:V12)</f>
        <v>0</v>
      </c>
      <c r="W13" s="63">
        <f>SUM(W8:W12)</f>
        <v>0</v>
      </c>
      <c r="X13" s="63">
        <f>(V13-W13)</f>
        <v>0</v>
      </c>
      <c r="Y13" s="64">
        <f>IF(W13&lt;&gt;0,100*(V13-W13)/W13,0)</f>
        <v>0</v>
      </c>
      <c r="Z13" s="63">
        <f>SUM(Z8:Z12)</f>
        <v>0</v>
      </c>
      <c r="AA13" s="64">
        <f>IF(Z13&lt;&gt;0,100*V13/Z13,0)</f>
        <v>0</v>
      </c>
      <c r="AB13" s="65">
        <f>IF(P13&lt;&gt;0,V13/P13,0)</f>
        <v>0</v>
      </c>
      <c r="AC13" s="65">
        <f>IF(Q13&lt;&gt;0,W13/Q13,0)</f>
        <v>0</v>
      </c>
      <c r="AD13" s="64">
        <f>IF(AC13&lt;&gt;0,100*(AB13-AC13)/AC13,0)</f>
        <v>0</v>
      </c>
      <c r="AE13" s="64">
        <f>IF(T13&lt;&gt;0,Z13/T13,0)</f>
        <v>0</v>
      </c>
    </row>
    <row r="14" spans="1:31" ht="12.75">
      <c r="A14" s="25" t="s">
        <v>36</v>
      </c>
      <c r="B14" s="29" t="s">
        <v>37</v>
      </c>
      <c r="C14" s="29" t="s">
        <v>1</v>
      </c>
      <c r="D14" s="29"/>
      <c r="E14" s="37">
        <v>26026</v>
      </c>
      <c r="F14" s="37">
        <v>24799</v>
      </c>
      <c r="G14" s="37">
        <f>(E14-F14)</f>
        <v>0</v>
      </c>
      <c r="H14" s="38">
        <f>IF(F14&lt;&gt;0,100*(E14-F14)/F14,0)</f>
        <v>0</v>
      </c>
      <c r="I14" s="37">
        <v>324173.72260951996</v>
      </c>
      <c r="J14" s="37">
        <v>307632.93490695953</v>
      </c>
      <c r="K14" s="37">
        <f>(I14-J14)</f>
        <v>0</v>
      </c>
      <c r="L14" s="38">
        <f>IF(J14&lt;&gt;0,100*(I14-J14)/J14,0)</f>
        <v>0</v>
      </c>
      <c r="M14" s="39">
        <f>IF(E14&lt;&gt;0,I14/E14,0)</f>
        <v>0</v>
      </c>
      <c r="N14" s="39">
        <f>IF(F14&lt;&gt;0,J14/F14,0)</f>
        <v>0</v>
      </c>
      <c r="O14" s="38">
        <f>IF(N14&lt;&gt;0,100*(M14-N14)/N14,0)</f>
        <v>0</v>
      </c>
      <c r="P14" s="37">
        <v>122354</v>
      </c>
      <c r="Q14" s="37">
        <v>120589</v>
      </c>
      <c r="R14" s="37">
        <f>(P14-Q14)</f>
        <v>0</v>
      </c>
      <c r="S14" s="38">
        <f>IF(Q14&lt;&gt;0,100*(P14-Q14)/Q14,0)</f>
        <v>0</v>
      </c>
      <c r="T14" s="37">
        <v>350670</v>
      </c>
      <c r="U14" s="38">
        <f>IF(T14&lt;&gt;0,100*P14/T14,0)</f>
        <v>0</v>
      </c>
      <c r="V14" s="37">
        <v>1538822.1902456284</v>
      </c>
      <c r="W14" s="37">
        <v>1495796.7087802887</v>
      </c>
      <c r="X14" s="37">
        <f>(V14-W14)</f>
        <v>0</v>
      </c>
      <c r="Y14" s="38">
        <f>IF(W14&lt;&gt;0,100*(V14-W14)/W14,0)</f>
        <v>0</v>
      </c>
      <c r="Z14" s="37">
        <v>4349263.84485054</v>
      </c>
      <c r="AA14" s="38">
        <f>IF(Z14&lt;&gt;0,100*V14/Z14,0)</f>
        <v>0</v>
      </c>
      <c r="AB14" s="39">
        <f>IF(P14&lt;&gt;0,V14/P14,0)</f>
        <v>0</v>
      </c>
      <c r="AC14" s="39">
        <f>IF(Q14&lt;&gt;0,W14/Q14,0)</f>
        <v>0</v>
      </c>
      <c r="AD14" s="38">
        <f>IF(AC14&lt;&gt;0,100*(AB14-AC14)/AC14,0)</f>
        <v>0</v>
      </c>
      <c r="AE14" s="38">
        <f>IF(T14&lt;&gt;0,Z14/T14,0)</f>
        <v>0</v>
      </c>
    </row>
    <row r="15" spans="1:31" ht="12.75">
      <c r="A15" s="25" t="s">
        <v>38</v>
      </c>
      <c r="B15" s="29" t="s">
        <v>39</v>
      </c>
      <c r="C15" s="29" t="s">
        <v>1</v>
      </c>
      <c r="D15" s="29"/>
      <c r="E15" s="37">
        <v>150058</v>
      </c>
      <c r="F15" s="37">
        <v>141589</v>
      </c>
      <c r="G15" s="37">
        <f>(E15-F15)</f>
        <v>0</v>
      </c>
      <c r="H15" s="38">
        <f>IF(F15&lt;&gt;0,100*(E15-F15)/F15,0)</f>
        <v>0</v>
      </c>
      <c r="I15" s="37">
        <v>4766841.098155975</v>
      </c>
      <c r="J15" s="37">
        <v>4388132.881978035</v>
      </c>
      <c r="K15" s="37">
        <f>(I15-J15)</f>
        <v>0</v>
      </c>
      <c r="L15" s="38">
        <f>IF(J15&lt;&gt;0,100*(I15-J15)/J15,0)</f>
        <v>0</v>
      </c>
      <c r="M15" s="39">
        <f>IF(E15&lt;&gt;0,I15/E15,0)</f>
        <v>0</v>
      </c>
      <c r="N15" s="39">
        <f>IF(F15&lt;&gt;0,J15/F15,0)</f>
        <v>0</v>
      </c>
      <c r="O15" s="38">
        <f>IF(N15&lt;&gt;0,100*(M15-N15)/N15,0)</f>
        <v>0</v>
      </c>
      <c r="P15" s="37">
        <v>477585</v>
      </c>
      <c r="Q15" s="37">
        <v>467934</v>
      </c>
      <c r="R15" s="37">
        <f>(P15-Q15)</f>
        <v>0</v>
      </c>
      <c r="S15" s="38">
        <f>IF(Q15&lt;&gt;0,100*(P15-Q15)/Q15,0)</f>
        <v>0</v>
      </c>
      <c r="T15" s="37">
        <v>1547526</v>
      </c>
      <c r="U15" s="38">
        <f>IF(T15&lt;&gt;0,100*P15/T15,0)</f>
        <v>0</v>
      </c>
      <c r="V15" s="37">
        <v>15102310.761001587</v>
      </c>
      <c r="W15" s="37">
        <v>14466411.460063934</v>
      </c>
      <c r="X15" s="37">
        <f>(V15-W15)</f>
        <v>0</v>
      </c>
      <c r="Y15" s="38">
        <f>IF(W15&lt;&gt;0,100*(V15-W15)/W15,0)</f>
        <v>0</v>
      </c>
      <c r="Z15" s="37">
        <v>48164673.204444885</v>
      </c>
      <c r="AA15" s="38">
        <f>IF(Z15&lt;&gt;0,100*V15/Z15,0)</f>
        <v>0</v>
      </c>
      <c r="AB15" s="39">
        <f>IF(P15&lt;&gt;0,V15/P15,0)</f>
        <v>0</v>
      </c>
      <c r="AC15" s="39">
        <f>IF(Q15&lt;&gt;0,W15/Q15,0)</f>
        <v>0</v>
      </c>
      <c r="AD15" s="38">
        <f>IF(AC15&lt;&gt;0,100*(AB15-AC15)/AC15,0)</f>
        <v>0</v>
      </c>
      <c r="AE15" s="38">
        <f>IF(T15&lt;&gt;0,Z15/T15,0)</f>
        <v>0</v>
      </c>
    </row>
    <row r="16" spans="1:31" ht="12.75">
      <c r="A16" s="25" t="s">
        <v>40</v>
      </c>
      <c r="B16" s="29" t="s">
        <v>41</v>
      </c>
      <c r="C16" s="29" t="s">
        <v>1</v>
      </c>
      <c r="D16" s="29"/>
      <c r="E16" s="37">
        <v>699243</v>
      </c>
      <c r="F16" s="37">
        <v>711148</v>
      </c>
      <c r="G16" s="37">
        <f>(E16-F16)</f>
        <v>0</v>
      </c>
      <c r="H16" s="38">
        <f>IF(F16&lt;&gt;0,100*(E16-F16)/F16,0)</f>
        <v>0</v>
      </c>
      <c r="I16" s="37">
        <v>2413845.9687361717</v>
      </c>
      <c r="J16" s="37">
        <v>2443356.6706643105</v>
      </c>
      <c r="K16" s="37">
        <f>(I16-J16)</f>
        <v>0</v>
      </c>
      <c r="L16" s="38">
        <f>IF(J16&lt;&gt;0,100*(I16-J16)/J16,0)</f>
        <v>0</v>
      </c>
      <c r="M16" s="39">
        <f>IF(E16&lt;&gt;0,I16/E16,0)</f>
        <v>0</v>
      </c>
      <c r="N16" s="39">
        <f>IF(F16&lt;&gt;0,J16/F16,0)</f>
        <v>0</v>
      </c>
      <c r="O16" s="38">
        <f>IF(N16&lt;&gt;0,100*(M16-N16)/N16,0)</f>
        <v>0</v>
      </c>
      <c r="P16" s="37">
        <v>2732322</v>
      </c>
      <c r="Q16" s="37">
        <v>2901253</v>
      </c>
      <c r="R16" s="37">
        <f>(P16-Q16)</f>
        <v>0</v>
      </c>
      <c r="S16" s="38">
        <f>IF(Q16&lt;&gt;0,100*(P16-Q16)/Q16,0)</f>
        <v>0</v>
      </c>
      <c r="T16" s="37">
        <v>9814221</v>
      </c>
      <c r="U16" s="38">
        <f>IF(T16&lt;&gt;0,100*P16/T16,0)</f>
        <v>0</v>
      </c>
      <c r="V16" s="37">
        <v>9512813.96561408</v>
      </c>
      <c r="W16" s="37">
        <v>10002223.77499938</v>
      </c>
      <c r="X16" s="37">
        <f>(V16-W16)</f>
        <v>0</v>
      </c>
      <c r="Y16" s="38">
        <f>IF(W16&lt;&gt;0,100*(V16-W16)/W16,0)</f>
        <v>0</v>
      </c>
      <c r="Z16" s="37">
        <v>33776696.00863457</v>
      </c>
      <c r="AA16" s="38">
        <f>IF(Z16&lt;&gt;0,100*V16/Z16,0)</f>
        <v>0</v>
      </c>
      <c r="AB16" s="39">
        <f>IF(P16&lt;&gt;0,V16/P16,0)</f>
        <v>0</v>
      </c>
      <c r="AC16" s="39">
        <f>IF(Q16&lt;&gt;0,W16/Q16,0)</f>
        <v>0</v>
      </c>
      <c r="AD16" s="38">
        <f>IF(AC16&lt;&gt;0,100*(AB16-AC16)/AC16,0)</f>
        <v>0</v>
      </c>
      <c r="AE16" s="38">
        <f>IF(T16&lt;&gt;0,Z16/T16,0)</f>
        <v>0</v>
      </c>
    </row>
    <row r="17" spans="1:31" ht="12.75">
      <c r="A17" s="54"/>
      <c r="B17" s="60" t="s">
        <v>42</v>
      </c>
      <c r="C17" s="60" t="s">
        <v>1</v>
      </c>
      <c r="D17" s="60"/>
      <c r="E17" s="63">
        <f>SUM(E14:E16)</f>
        <v>0</v>
      </c>
      <c r="F17" s="63">
        <f>SUM(F14:F16)</f>
        <v>0</v>
      </c>
      <c r="G17" s="63">
        <f>(E17-F17)</f>
        <v>0</v>
      </c>
      <c r="H17" s="64">
        <f>IF(F17&lt;&gt;0,100*(E17-F17)/F17,0)</f>
        <v>0</v>
      </c>
      <c r="I17" s="63">
        <f>SUM(I14:I16)</f>
        <v>0</v>
      </c>
      <c r="J17" s="63">
        <f>SUM(J14:J16)</f>
        <v>0</v>
      </c>
      <c r="K17" s="63">
        <f>(I17-J17)</f>
        <v>0</v>
      </c>
      <c r="L17" s="64">
        <f>IF(J17&lt;&gt;0,100*(I17-J17)/J17,0)</f>
        <v>0</v>
      </c>
      <c r="M17" s="65">
        <f>IF(E17&lt;&gt;0,I17/E17,0)</f>
        <v>0</v>
      </c>
      <c r="N17" s="65">
        <f>IF(F17&lt;&gt;0,J17/F17,0)</f>
        <v>0</v>
      </c>
      <c r="O17" s="64">
        <f>IF(N17&lt;&gt;0,100*(M17-N17)/N17,0)</f>
        <v>0</v>
      </c>
      <c r="P17" s="63">
        <f>SUM(P14:P16)</f>
        <v>0</v>
      </c>
      <c r="Q17" s="63">
        <f>SUM(Q14:Q16)</f>
        <v>0</v>
      </c>
      <c r="R17" s="63">
        <f>(P17-Q17)</f>
        <v>0</v>
      </c>
      <c r="S17" s="64">
        <f>IF(Q17&lt;&gt;0,100*(P17-Q17)/Q17,0)</f>
        <v>0</v>
      </c>
      <c r="T17" s="63">
        <f>SUM(T14:T16)</f>
        <v>0</v>
      </c>
      <c r="U17" s="64">
        <f>IF(T17&lt;&gt;0,100*P17/T17,0)</f>
        <v>0</v>
      </c>
      <c r="V17" s="63">
        <f>SUM(V14:V16)</f>
        <v>0</v>
      </c>
      <c r="W17" s="63">
        <f>SUM(W14:W16)</f>
        <v>0</v>
      </c>
      <c r="X17" s="63">
        <f>(V17-W17)</f>
        <v>0</v>
      </c>
      <c r="Y17" s="64">
        <f>IF(W17&lt;&gt;0,100*(V17-W17)/W17,0)</f>
        <v>0</v>
      </c>
      <c r="Z17" s="63">
        <f>SUM(Z14:Z16)</f>
        <v>0</v>
      </c>
      <c r="AA17" s="64">
        <f>IF(Z17&lt;&gt;0,100*V17/Z17,0)</f>
        <v>0</v>
      </c>
      <c r="AB17" s="65">
        <f>IF(P17&lt;&gt;0,V17/P17,0)</f>
        <v>0</v>
      </c>
      <c r="AC17" s="65">
        <f>IF(Q17&lt;&gt;0,W17/Q17,0)</f>
        <v>0</v>
      </c>
      <c r="AD17" s="64">
        <f>IF(AC17&lt;&gt;0,100*(AB17-AC17)/AC17,0)</f>
        <v>0</v>
      </c>
      <c r="AE17" s="64">
        <f>IF(T17&lt;&gt;0,Z17/T17,0)</f>
        <v>0</v>
      </c>
    </row>
    <row r="18" spans="1:31" ht="12.75">
      <c r="A18" s="25" t="s">
        <v>43</v>
      </c>
      <c r="B18" s="29" t="s">
        <v>28</v>
      </c>
      <c r="C18" s="29" t="s">
        <v>1</v>
      </c>
      <c r="D18" s="29"/>
      <c r="E18" s="37">
        <v>55308</v>
      </c>
      <c r="F18" s="37">
        <v>47270</v>
      </c>
      <c r="G18" s="37">
        <f>(E18-F18)</f>
        <v>0</v>
      </c>
      <c r="H18" s="38">
        <f>IF(F18&lt;&gt;0,100*(E18-F18)/F18,0)</f>
        <v>0</v>
      </c>
      <c r="I18" s="37">
        <v>7245754.5362586975</v>
      </c>
      <c r="J18" s="37">
        <v>6141103.878521919</v>
      </c>
      <c r="K18" s="37">
        <f>(I18-J18)</f>
        <v>0</v>
      </c>
      <c r="L18" s="38">
        <f>IF(J18&lt;&gt;0,100*(I18-J18)/J18,0)</f>
        <v>0</v>
      </c>
      <c r="M18" s="39">
        <f>IF(E18&lt;&gt;0,I18/E18,0)</f>
        <v>0</v>
      </c>
      <c r="N18" s="39">
        <f>IF(F18&lt;&gt;0,J18/F18,0)</f>
        <v>0</v>
      </c>
      <c r="O18" s="38">
        <f>IF(N18&lt;&gt;0,100*(M18-N18)/N18,0)</f>
        <v>0</v>
      </c>
      <c r="P18" s="37">
        <v>296902</v>
      </c>
      <c r="Q18" s="37">
        <v>265959</v>
      </c>
      <c r="R18" s="37">
        <f>(P18-Q18)</f>
        <v>0</v>
      </c>
      <c r="S18" s="38">
        <f>IF(Q18&lt;&gt;0,100*(P18-Q18)/Q18,0)</f>
        <v>0</v>
      </c>
      <c r="T18" s="37">
        <v>783996</v>
      </c>
      <c r="U18" s="38">
        <f>IF(T18&lt;&gt;0,100*P18/T18,0)</f>
        <v>0</v>
      </c>
      <c r="V18" s="37">
        <v>38474438.289608955</v>
      </c>
      <c r="W18" s="37">
        <v>34111685.782728195</v>
      </c>
      <c r="X18" s="37">
        <f>(V18-W18)</f>
        <v>0</v>
      </c>
      <c r="Y18" s="38">
        <f>IF(W18&lt;&gt;0,100*(V18-W18)/W18,0)</f>
        <v>0</v>
      </c>
      <c r="Z18" s="37">
        <v>101396485.86760616</v>
      </c>
      <c r="AA18" s="38">
        <f>IF(Z18&lt;&gt;0,100*V18/Z18,0)</f>
        <v>0</v>
      </c>
      <c r="AB18" s="39">
        <f>IF(P18&lt;&gt;0,V18/P18,0)</f>
        <v>0</v>
      </c>
      <c r="AC18" s="39">
        <f>IF(Q18&lt;&gt;0,W18/Q18,0)</f>
        <v>0</v>
      </c>
      <c r="AD18" s="38">
        <f>IF(AC18&lt;&gt;0,100*(AB18-AC18)/AC18,0)</f>
        <v>0</v>
      </c>
      <c r="AE18" s="38">
        <f>IF(T18&lt;&gt;0,Z18/T18,0)</f>
        <v>0</v>
      </c>
    </row>
    <row r="19" spans="1:31" ht="12.75">
      <c r="A19" s="25" t="s">
        <v>44</v>
      </c>
      <c r="B19" s="29" t="s">
        <v>45</v>
      </c>
      <c r="C19" s="29" t="s">
        <v>1</v>
      </c>
      <c r="D19" s="29"/>
      <c r="E19" s="37">
        <v>11840</v>
      </c>
      <c r="F19" s="37">
        <v>11148</v>
      </c>
      <c r="G19" s="37">
        <f>(E19-F19)</f>
        <v>0</v>
      </c>
      <c r="H19" s="38">
        <f>IF(F19&lt;&gt;0,100*(E19-F19)/F19,0)</f>
        <v>0</v>
      </c>
      <c r="I19" s="37">
        <v>462608.3335018158</v>
      </c>
      <c r="J19" s="37">
        <v>430077.74091148376</v>
      </c>
      <c r="K19" s="37">
        <f>(I19-J19)</f>
        <v>0</v>
      </c>
      <c r="L19" s="38">
        <f>IF(J19&lt;&gt;0,100*(I19-J19)/J19,0)</f>
        <v>0</v>
      </c>
      <c r="M19" s="39">
        <f>IF(E19&lt;&gt;0,I19/E19,0)</f>
        <v>0</v>
      </c>
      <c r="N19" s="39">
        <f>IF(F19&lt;&gt;0,J19/F19,0)</f>
        <v>0</v>
      </c>
      <c r="O19" s="38">
        <f>IF(N19&lt;&gt;0,100*(M19-N19)/N19,0)</f>
        <v>0</v>
      </c>
      <c r="P19" s="37">
        <v>56868</v>
      </c>
      <c r="Q19" s="37">
        <v>55716</v>
      </c>
      <c r="R19" s="37">
        <f>(P19-Q19)</f>
        <v>0</v>
      </c>
      <c r="S19" s="38">
        <f>IF(Q19&lt;&gt;0,100*(P19-Q19)/Q19,0)</f>
        <v>0</v>
      </c>
      <c r="T19" s="37">
        <v>182209</v>
      </c>
      <c r="U19" s="38">
        <f>IF(T19&lt;&gt;0,100*P19/T19,0)</f>
        <v>0</v>
      </c>
      <c r="V19" s="37">
        <v>2088164.5834274292</v>
      </c>
      <c r="W19" s="37">
        <v>2026241.5903587341</v>
      </c>
      <c r="X19" s="37">
        <f>(V19-W19)</f>
        <v>0</v>
      </c>
      <c r="Y19" s="38">
        <f>IF(W19&lt;&gt;0,100*(V19-W19)/W19,0)</f>
        <v>0</v>
      </c>
      <c r="Z19" s="37">
        <v>6449540.328081131</v>
      </c>
      <c r="AA19" s="38">
        <f>IF(Z19&lt;&gt;0,100*V19/Z19,0)</f>
        <v>0</v>
      </c>
      <c r="AB19" s="39">
        <f>IF(P19&lt;&gt;0,V19/P19,0)</f>
        <v>0</v>
      </c>
      <c r="AC19" s="39">
        <f>IF(Q19&lt;&gt;0,W19/Q19,0)</f>
        <v>0</v>
      </c>
      <c r="AD19" s="38">
        <f>IF(AC19&lt;&gt;0,100*(AB19-AC19)/AC19,0)</f>
        <v>0</v>
      </c>
      <c r="AE19" s="38">
        <f>IF(T19&lt;&gt;0,Z19/T19,0)</f>
        <v>0</v>
      </c>
    </row>
    <row r="20" spans="1:31" ht="12.75">
      <c r="A20" s="25" t="s">
        <v>46</v>
      </c>
      <c r="B20" s="29" t="s">
        <v>47</v>
      </c>
      <c r="C20" s="29" t="s">
        <v>1</v>
      </c>
      <c r="D20" s="29"/>
      <c r="E20" s="37">
        <v>8938</v>
      </c>
      <c r="F20" s="37">
        <v>8340</v>
      </c>
      <c r="G20" s="37">
        <f>(E20-F20)</f>
        <v>0</v>
      </c>
      <c r="H20" s="38">
        <f>IF(F20&lt;&gt;0,100*(E20-F20)/F20,0)</f>
        <v>0</v>
      </c>
      <c r="I20" s="37">
        <v>100984.48715019226</v>
      </c>
      <c r="J20" s="37">
        <v>93122.55124855042</v>
      </c>
      <c r="K20" s="37">
        <f>(I20-J20)</f>
        <v>0</v>
      </c>
      <c r="L20" s="38">
        <f>IF(J20&lt;&gt;0,100*(I20-J20)/J20,0)</f>
        <v>0</v>
      </c>
      <c r="M20" s="39">
        <f>IF(E20&lt;&gt;0,I20/E20,0)</f>
        <v>0</v>
      </c>
      <c r="N20" s="39">
        <f>IF(F20&lt;&gt;0,J20/F20,0)</f>
        <v>0</v>
      </c>
      <c r="O20" s="38">
        <f>IF(N20&lt;&gt;0,100*(M20-N20)/N20,0)</f>
        <v>0</v>
      </c>
      <c r="P20" s="37">
        <v>39663</v>
      </c>
      <c r="Q20" s="37">
        <v>38669</v>
      </c>
      <c r="R20" s="37">
        <f>(P20-Q20)</f>
        <v>0</v>
      </c>
      <c r="S20" s="38">
        <f>IF(Q20&lt;&gt;0,100*(P20-Q20)/Q20,0)</f>
        <v>0</v>
      </c>
      <c r="T20" s="37">
        <v>110065</v>
      </c>
      <c r="U20" s="38">
        <f>IF(T20&lt;&gt;0,100*P20/T20,0)</f>
        <v>0</v>
      </c>
      <c r="V20" s="37">
        <v>443794.0568189621</v>
      </c>
      <c r="W20" s="37">
        <v>431695.1375865936</v>
      </c>
      <c r="X20" s="37">
        <f>(V20-W20)</f>
        <v>0</v>
      </c>
      <c r="Y20" s="38">
        <f>IF(W20&lt;&gt;0,100*(V20-W20)/W20,0)</f>
        <v>0</v>
      </c>
      <c r="Z20" s="37">
        <v>1228291.3907403946</v>
      </c>
      <c r="AA20" s="38">
        <f>IF(Z20&lt;&gt;0,100*V20/Z20,0)</f>
        <v>0</v>
      </c>
      <c r="AB20" s="39">
        <f>IF(P20&lt;&gt;0,V20/P20,0)</f>
        <v>0</v>
      </c>
      <c r="AC20" s="39">
        <f>IF(Q20&lt;&gt;0,W20/Q20,0)</f>
        <v>0</v>
      </c>
      <c r="AD20" s="38">
        <f>IF(AC20&lt;&gt;0,100*(AB20-AC20)/AC20,0)</f>
        <v>0</v>
      </c>
      <c r="AE20" s="38">
        <f>IF(T20&lt;&gt;0,Z20/T20,0)</f>
        <v>0</v>
      </c>
    </row>
    <row r="21" spans="1:31" ht="12.75">
      <c r="A21" s="25" t="s">
        <v>48</v>
      </c>
      <c r="B21" s="29" t="s">
        <v>49</v>
      </c>
      <c r="C21" s="29" t="s">
        <v>1</v>
      </c>
      <c r="D21" s="29"/>
      <c r="E21" s="37">
        <v>27490</v>
      </c>
      <c r="F21" s="37">
        <v>25546</v>
      </c>
      <c r="G21" s="37">
        <f>(E21-F21)</f>
        <v>0</v>
      </c>
      <c r="H21" s="38">
        <f>IF(F21&lt;&gt;0,100*(E21-F21)/F21,0)</f>
        <v>0</v>
      </c>
      <c r="I21" s="37">
        <v>217459.53694534302</v>
      </c>
      <c r="J21" s="37">
        <v>196348.69114112854</v>
      </c>
      <c r="K21" s="37">
        <f>(I21-J21)</f>
        <v>0</v>
      </c>
      <c r="L21" s="38">
        <f>IF(J21&lt;&gt;0,100*(I21-J21)/J21,0)</f>
        <v>0</v>
      </c>
      <c r="M21" s="39">
        <f>IF(E21&lt;&gt;0,I21/E21,0)</f>
        <v>0</v>
      </c>
      <c r="N21" s="39">
        <f>IF(F21&lt;&gt;0,J21/F21,0)</f>
        <v>0</v>
      </c>
      <c r="O21" s="38">
        <f>IF(N21&lt;&gt;0,100*(M21-N21)/N21,0)</f>
        <v>0</v>
      </c>
      <c r="P21" s="37">
        <v>107188</v>
      </c>
      <c r="Q21" s="37">
        <v>103718</v>
      </c>
      <c r="R21" s="37">
        <f>(P21-Q21)</f>
        <v>0</v>
      </c>
      <c r="S21" s="38">
        <f>IF(Q21&lt;&gt;0,100*(P21-Q21)/Q21,0)</f>
        <v>0</v>
      </c>
      <c r="T21" s="37">
        <v>345359</v>
      </c>
      <c r="U21" s="38">
        <f>IF(T21&lt;&gt;0,100*P21/T21,0)</f>
        <v>0</v>
      </c>
      <c r="V21" s="37">
        <v>835016.4563980103</v>
      </c>
      <c r="W21" s="37">
        <v>797861.064031601</v>
      </c>
      <c r="X21" s="37">
        <f>(V21-W21)</f>
        <v>0</v>
      </c>
      <c r="Y21" s="38">
        <f>IF(W21&lt;&gt;0,100*(V21-W21)/W21,0)</f>
        <v>0</v>
      </c>
      <c r="Z21" s="37">
        <v>2655624.6802330017</v>
      </c>
      <c r="AA21" s="38">
        <f>IF(Z21&lt;&gt;0,100*V21/Z21,0)</f>
        <v>0</v>
      </c>
      <c r="AB21" s="39">
        <f>IF(P21&lt;&gt;0,V21/P21,0)</f>
        <v>0</v>
      </c>
      <c r="AC21" s="39">
        <f>IF(Q21&lt;&gt;0,W21/Q21,0)</f>
        <v>0</v>
      </c>
      <c r="AD21" s="38">
        <f>IF(AC21&lt;&gt;0,100*(AB21-AC21)/AC21,0)</f>
        <v>0</v>
      </c>
      <c r="AE21" s="38">
        <f>IF(T21&lt;&gt;0,Z21/T21,0)</f>
        <v>0</v>
      </c>
    </row>
    <row r="22" spans="1:31" ht="12.75">
      <c r="A22" s="54"/>
      <c r="B22" s="60" t="s">
        <v>50</v>
      </c>
      <c r="C22" s="60" t="s">
        <v>1</v>
      </c>
      <c r="D22" s="60"/>
      <c r="E22" s="63">
        <f>SUM(E18:E21)</f>
        <v>0</v>
      </c>
      <c r="F22" s="63">
        <f>SUM(F18:F21)</f>
        <v>0</v>
      </c>
      <c r="G22" s="63">
        <f>(E22-F22)</f>
        <v>0</v>
      </c>
      <c r="H22" s="64">
        <f>IF(F22&lt;&gt;0,100*(E22-F22)/F22,0)</f>
        <v>0</v>
      </c>
      <c r="I22" s="63">
        <f>SUM(I18:I21)</f>
        <v>0</v>
      </c>
      <c r="J22" s="63">
        <f>SUM(J18:J21)</f>
        <v>0</v>
      </c>
      <c r="K22" s="63">
        <f>(I22-J22)</f>
        <v>0</v>
      </c>
      <c r="L22" s="64">
        <f>IF(J22&lt;&gt;0,100*(I22-J22)/J22,0)</f>
        <v>0</v>
      </c>
      <c r="M22" s="65">
        <f>IF(E22&lt;&gt;0,I22/E22,0)</f>
        <v>0</v>
      </c>
      <c r="N22" s="65">
        <f>IF(F22&lt;&gt;0,J22/F22,0)</f>
        <v>0</v>
      </c>
      <c r="O22" s="64">
        <f>IF(N22&lt;&gt;0,100*(M22-N22)/N22,0)</f>
        <v>0</v>
      </c>
      <c r="P22" s="63">
        <f>SUM(P18:P21)</f>
        <v>0</v>
      </c>
      <c r="Q22" s="63">
        <f>SUM(Q18:Q21)</f>
        <v>0</v>
      </c>
      <c r="R22" s="63">
        <f>(P22-Q22)</f>
        <v>0</v>
      </c>
      <c r="S22" s="64">
        <f>IF(Q22&lt;&gt;0,100*(P22-Q22)/Q22,0)</f>
        <v>0</v>
      </c>
      <c r="T22" s="63">
        <f>SUM(T18:T21)</f>
        <v>0</v>
      </c>
      <c r="U22" s="64">
        <f>IF(T22&lt;&gt;0,100*P22/T22,0)</f>
        <v>0</v>
      </c>
      <c r="V22" s="63">
        <f>SUM(V18:V21)</f>
        <v>0</v>
      </c>
      <c r="W22" s="63">
        <f>SUM(W18:W21)</f>
        <v>0</v>
      </c>
      <c r="X22" s="63">
        <f>(V22-W22)</f>
        <v>0</v>
      </c>
      <c r="Y22" s="64">
        <f>IF(W22&lt;&gt;0,100*(V22-W22)/W22,0)</f>
        <v>0</v>
      </c>
      <c r="Z22" s="63">
        <f>SUM(Z18:Z21)</f>
        <v>0</v>
      </c>
      <c r="AA22" s="64">
        <f>IF(Z22&lt;&gt;0,100*V22/Z22,0)</f>
        <v>0</v>
      </c>
      <c r="AB22" s="65">
        <f>IF(P22&lt;&gt;0,V22/P22,0)</f>
        <v>0</v>
      </c>
      <c r="AC22" s="65">
        <f>IF(Q22&lt;&gt;0,W22/Q22,0)</f>
        <v>0</v>
      </c>
      <c r="AD22" s="64">
        <f>IF(AC22&lt;&gt;0,100*(AB22-AC22)/AC22,0)</f>
        <v>0</v>
      </c>
      <c r="AE22" s="64">
        <f>IF(T22&lt;&gt;0,Z22/T22,0)</f>
        <v>0</v>
      </c>
    </row>
    <row r="23" spans="1:31" ht="12.75">
      <c r="A23" s="25" t="s">
        <v>51</v>
      </c>
      <c r="B23" s="29" t="s">
        <v>52</v>
      </c>
      <c r="C23" s="29" t="s">
        <v>1</v>
      </c>
      <c r="D23" s="29"/>
      <c r="E23" s="37">
        <v>7321</v>
      </c>
      <c r="F23" s="37">
        <v>7017</v>
      </c>
      <c r="G23" s="37">
        <f>(E23-F23)</f>
        <v>0</v>
      </c>
      <c r="H23" s="38">
        <f>IF(F23&lt;&gt;0,100*(E23-F23)/F23,0)</f>
        <v>0</v>
      </c>
      <c r="I23" s="37">
        <v>259927.89139938354</v>
      </c>
      <c r="J23" s="37">
        <v>244824.3656463623</v>
      </c>
      <c r="K23" s="37">
        <f>(I23-J23)</f>
        <v>0</v>
      </c>
      <c r="L23" s="38">
        <f>IF(J23&lt;&gt;0,100*(I23-J23)/J23,0)</f>
        <v>0</v>
      </c>
      <c r="M23" s="39">
        <f>IF(E23&lt;&gt;0,I23/E23,0)</f>
        <v>0</v>
      </c>
      <c r="N23" s="39">
        <f>IF(F23&lt;&gt;0,J23/F23,0)</f>
        <v>0</v>
      </c>
      <c r="O23" s="38">
        <f>IF(N23&lt;&gt;0,100*(M23-N23)/N23,0)</f>
        <v>0</v>
      </c>
      <c r="P23" s="37">
        <v>31293</v>
      </c>
      <c r="Q23" s="37">
        <v>31175</v>
      </c>
      <c r="R23" s="37">
        <f>(P23-Q23)</f>
        <v>0</v>
      </c>
      <c r="S23" s="38">
        <f>IF(Q23&lt;&gt;0,100*(P23-Q23)/Q23,0)</f>
        <v>0</v>
      </c>
      <c r="T23" s="37">
        <v>96564</v>
      </c>
      <c r="U23" s="38">
        <f>IF(T23&lt;&gt;0,100*P23/T23,0)</f>
        <v>0</v>
      </c>
      <c r="V23" s="37">
        <v>1098743.6051063538</v>
      </c>
      <c r="W23" s="37">
        <v>1087379.0267333984</v>
      </c>
      <c r="X23" s="37">
        <f>(V23-W23)</f>
        <v>0</v>
      </c>
      <c r="Y23" s="38">
        <f>IF(W23&lt;&gt;0,100*(V23-W23)/W23,0)</f>
        <v>0</v>
      </c>
      <c r="Z23" s="37">
        <v>3369382.5247573853</v>
      </c>
      <c r="AA23" s="38">
        <f>IF(Z23&lt;&gt;0,100*V23/Z23,0)</f>
        <v>0</v>
      </c>
      <c r="AB23" s="39">
        <f>IF(P23&lt;&gt;0,V23/P23,0)</f>
        <v>0</v>
      </c>
      <c r="AC23" s="39">
        <f>IF(Q23&lt;&gt;0,W23/Q23,0)</f>
        <v>0</v>
      </c>
      <c r="AD23" s="38">
        <f>IF(AC23&lt;&gt;0,100*(AB23-AC23)/AC23,0)</f>
        <v>0</v>
      </c>
      <c r="AE23" s="38">
        <f>IF(T23&lt;&gt;0,Z23/T23,0)</f>
        <v>0</v>
      </c>
    </row>
    <row r="24" spans="1:31" ht="12.75">
      <c r="A24" s="25" t="s">
        <v>53</v>
      </c>
      <c r="B24" s="29" t="s">
        <v>54</v>
      </c>
      <c r="C24" s="29" t="s">
        <v>1</v>
      </c>
      <c r="D24" s="29"/>
      <c r="E24" s="37">
        <v>34744</v>
      </c>
      <c r="F24" s="37">
        <v>31580</v>
      </c>
      <c r="G24" s="37">
        <f>(E24-F24)</f>
        <v>0</v>
      </c>
      <c r="H24" s="38">
        <f>IF(F24&lt;&gt;0,100*(E24-F24)/F24,0)</f>
        <v>0</v>
      </c>
      <c r="I24" s="37">
        <v>1589430.4956092834</v>
      </c>
      <c r="J24" s="37">
        <v>1443107.229057312</v>
      </c>
      <c r="K24" s="37">
        <f>(I24-J24)</f>
        <v>0</v>
      </c>
      <c r="L24" s="38">
        <f>IF(J24&lt;&gt;0,100*(I24-J24)/J24,0)</f>
        <v>0</v>
      </c>
      <c r="M24" s="39">
        <f>IF(E24&lt;&gt;0,I24/E24,0)</f>
        <v>0</v>
      </c>
      <c r="N24" s="39">
        <f>IF(F24&lt;&gt;0,J24/F24,0)</f>
        <v>0</v>
      </c>
      <c r="O24" s="38">
        <f>IF(N24&lt;&gt;0,100*(M24-N24)/N24,0)</f>
        <v>0</v>
      </c>
      <c r="P24" s="37">
        <v>123191</v>
      </c>
      <c r="Q24" s="37">
        <v>117114</v>
      </c>
      <c r="R24" s="37">
        <f>(P24-Q24)</f>
        <v>0</v>
      </c>
      <c r="S24" s="38">
        <f>IF(Q24&lt;&gt;0,100*(P24-Q24)/Q24,0)</f>
        <v>0</v>
      </c>
      <c r="T24" s="37">
        <v>319991</v>
      </c>
      <c r="U24" s="38">
        <f>IF(T24&lt;&gt;0,100*P24/T24,0)</f>
        <v>0</v>
      </c>
      <c r="V24" s="37">
        <v>5698688.949054718</v>
      </c>
      <c r="W24" s="37">
        <v>5351465.476318359</v>
      </c>
      <c r="X24" s="37">
        <f>(V24-W24)</f>
        <v>0</v>
      </c>
      <c r="Y24" s="38">
        <f>IF(W24&lt;&gt;0,100*(V24-W24)/W24,0)</f>
        <v>0</v>
      </c>
      <c r="Z24" s="37">
        <v>14577791.83227539</v>
      </c>
      <c r="AA24" s="38">
        <f>IF(Z24&lt;&gt;0,100*V24/Z24,0)</f>
        <v>0</v>
      </c>
      <c r="AB24" s="39">
        <f>IF(P24&lt;&gt;0,V24/P24,0)</f>
        <v>0</v>
      </c>
      <c r="AC24" s="39">
        <f>IF(Q24&lt;&gt;0,W24/Q24,0)</f>
        <v>0</v>
      </c>
      <c r="AD24" s="38">
        <f>IF(AC24&lt;&gt;0,100*(AB24-AC24)/AC24,0)</f>
        <v>0</v>
      </c>
      <c r="AE24" s="38">
        <f>IF(T24&lt;&gt;0,Z24/T24,0)</f>
        <v>0</v>
      </c>
    </row>
    <row r="25" spans="1:31" ht="12.75">
      <c r="A25" s="25" t="s">
        <v>55</v>
      </c>
      <c r="B25" s="29" t="s">
        <v>56</v>
      </c>
      <c r="C25" s="29" t="s">
        <v>1</v>
      </c>
      <c r="D25" s="29"/>
      <c r="E25" s="37">
        <v>862</v>
      </c>
      <c r="F25" s="37">
        <v>801</v>
      </c>
      <c r="G25" s="37">
        <f>(E25-F25)</f>
        <v>0</v>
      </c>
      <c r="H25" s="38">
        <f>IF(F25&lt;&gt;0,100*(E25-F25)/F25,0)</f>
        <v>0</v>
      </c>
      <c r="I25" s="37">
        <v>850402.3198242188</v>
      </c>
      <c r="J25" s="37">
        <v>770299.5714111328</v>
      </c>
      <c r="K25" s="37">
        <f>(I25-J25)</f>
        <v>0</v>
      </c>
      <c r="L25" s="38">
        <f>IF(J25&lt;&gt;0,100*(I25-J25)/J25,0)</f>
        <v>0</v>
      </c>
      <c r="M25" s="39">
        <f>IF(E25&lt;&gt;0,I25/E25,0)</f>
        <v>0</v>
      </c>
      <c r="N25" s="39">
        <f>IF(F25&lt;&gt;0,J25/F25,0)</f>
        <v>0</v>
      </c>
      <c r="O25" s="38">
        <f>IF(N25&lt;&gt;0,100*(M25-N25)/N25,0)</f>
        <v>0</v>
      </c>
      <c r="P25" s="37">
        <v>4865</v>
      </c>
      <c r="Q25" s="37">
        <v>4712</v>
      </c>
      <c r="R25" s="37">
        <f>(P25-Q25)</f>
        <v>0</v>
      </c>
      <c r="S25" s="38">
        <f>IF(Q25&lt;&gt;0,100*(P25-Q25)/Q25,0)</f>
        <v>0</v>
      </c>
      <c r="T25" s="37">
        <v>14960</v>
      </c>
      <c r="U25" s="38">
        <f>IF(T25&lt;&gt;0,100*P25/T25,0)</f>
        <v>0</v>
      </c>
      <c r="V25" s="37">
        <v>4444957.048095703</v>
      </c>
      <c r="W25" s="37">
        <v>4303765.737670898</v>
      </c>
      <c r="X25" s="37">
        <f>(V25-W25)</f>
        <v>0</v>
      </c>
      <c r="Y25" s="38">
        <f>IF(W25&lt;&gt;0,100*(V25-W25)/W25,0)</f>
        <v>0</v>
      </c>
      <c r="Z25" s="37">
        <v>13506334.707763672</v>
      </c>
      <c r="AA25" s="38">
        <f>IF(Z25&lt;&gt;0,100*V25/Z25,0)</f>
        <v>0</v>
      </c>
      <c r="AB25" s="39">
        <f>IF(P25&lt;&gt;0,V25/P25,0)</f>
        <v>0</v>
      </c>
      <c r="AC25" s="39">
        <f>IF(Q25&lt;&gt;0,W25/Q25,0)</f>
        <v>0</v>
      </c>
      <c r="AD25" s="38">
        <f>IF(AC25&lt;&gt;0,100*(AB25-AC25)/AC25,0)</f>
        <v>0</v>
      </c>
      <c r="AE25" s="38">
        <f>IF(T25&lt;&gt;0,Z25/T25,0)</f>
        <v>0</v>
      </c>
    </row>
    <row r="26" spans="1:31" ht="12.75">
      <c r="A26" s="25" t="s">
        <v>57</v>
      </c>
      <c r="B26" s="29" t="s">
        <v>58</v>
      </c>
      <c r="C26" s="29" t="s">
        <v>1</v>
      </c>
      <c r="D26" s="29"/>
      <c r="E26" s="37">
        <v>9350</v>
      </c>
      <c r="F26" s="37">
        <v>8688</v>
      </c>
      <c r="G26" s="37">
        <f>(E26-F26)</f>
        <v>0</v>
      </c>
      <c r="H26" s="38">
        <f>IF(F26&lt;&gt;0,100*(E26-F26)/F26,0)</f>
        <v>0</v>
      </c>
      <c r="I26" s="37">
        <v>114844.6319475174</v>
      </c>
      <c r="J26" s="37">
        <v>107280.0877828598</v>
      </c>
      <c r="K26" s="37">
        <f>(I26-J26)</f>
        <v>0</v>
      </c>
      <c r="L26" s="38">
        <f>IF(J26&lt;&gt;0,100*(I26-J26)/J26,0)</f>
        <v>0</v>
      </c>
      <c r="M26" s="39">
        <f>IF(E26&lt;&gt;0,I26/E26,0)</f>
        <v>0</v>
      </c>
      <c r="N26" s="39">
        <f>IF(F26&lt;&gt;0,J26/F26,0)</f>
        <v>0</v>
      </c>
      <c r="O26" s="38">
        <f>IF(N26&lt;&gt;0,100*(M26-N26)/N26,0)</f>
        <v>0</v>
      </c>
      <c r="P26" s="37">
        <v>33241</v>
      </c>
      <c r="Q26" s="37">
        <v>32024</v>
      </c>
      <c r="R26" s="37">
        <f>(P26-Q26)</f>
        <v>0</v>
      </c>
      <c r="S26" s="38">
        <f>IF(Q26&lt;&gt;0,100*(P26-Q26)/Q26,0)</f>
        <v>0</v>
      </c>
      <c r="T26" s="37">
        <v>89120</v>
      </c>
      <c r="U26" s="38">
        <f>IF(T26&lt;&gt;0,100*P26/T26,0)</f>
        <v>0</v>
      </c>
      <c r="V26" s="37">
        <v>415410.7345981598</v>
      </c>
      <c r="W26" s="37">
        <v>395362.63191509247</v>
      </c>
      <c r="X26" s="37">
        <f>(V26-W26)</f>
        <v>0</v>
      </c>
      <c r="Y26" s="38">
        <f>IF(W26&lt;&gt;0,100*(V26-W26)/W26,0)</f>
        <v>0</v>
      </c>
      <c r="Z26" s="37">
        <v>1099463.0987548828</v>
      </c>
      <c r="AA26" s="38">
        <f>IF(Z26&lt;&gt;0,100*V26/Z26,0)</f>
        <v>0</v>
      </c>
      <c r="AB26" s="39">
        <f>IF(P26&lt;&gt;0,V26/P26,0)</f>
        <v>0</v>
      </c>
      <c r="AC26" s="39">
        <f>IF(Q26&lt;&gt;0,W26/Q26,0)</f>
        <v>0</v>
      </c>
      <c r="AD26" s="38">
        <f>IF(AC26&lt;&gt;0,100*(AB26-AC26)/AC26,0)</f>
        <v>0</v>
      </c>
      <c r="AE26" s="38">
        <f>IF(T26&lt;&gt;0,Z26/T26,0)</f>
        <v>0</v>
      </c>
    </row>
    <row r="27" spans="1:31" ht="12.75">
      <c r="A27" s="54"/>
      <c r="B27" s="60" t="s">
        <v>59</v>
      </c>
      <c r="C27" s="60" t="s">
        <v>1</v>
      </c>
      <c r="D27" s="60"/>
      <c r="E27" s="63">
        <f>SUM(E23:E26)</f>
        <v>0</v>
      </c>
      <c r="F27" s="63">
        <f>SUM(F23:F26)</f>
        <v>0</v>
      </c>
      <c r="G27" s="63">
        <f>(E27-F27)</f>
        <v>0</v>
      </c>
      <c r="H27" s="64">
        <f>IF(F27&lt;&gt;0,100*(E27-F27)/F27,0)</f>
        <v>0</v>
      </c>
      <c r="I27" s="63">
        <f>SUM(I23:I26)</f>
        <v>0</v>
      </c>
      <c r="J27" s="63">
        <f>SUM(J23:J26)</f>
        <v>0</v>
      </c>
      <c r="K27" s="63">
        <f>(I27-J27)</f>
        <v>0</v>
      </c>
      <c r="L27" s="64">
        <f>IF(J27&lt;&gt;0,100*(I27-J27)/J27,0)</f>
        <v>0</v>
      </c>
      <c r="M27" s="65">
        <f>IF(E27&lt;&gt;0,I27/E27,0)</f>
        <v>0</v>
      </c>
      <c r="N27" s="65">
        <f>IF(F27&lt;&gt;0,J27/F27,0)</f>
        <v>0</v>
      </c>
      <c r="O27" s="64">
        <f>IF(N27&lt;&gt;0,100*(M27-N27)/N27,0)</f>
        <v>0</v>
      </c>
      <c r="P27" s="63">
        <f>SUM(P23:P26)</f>
        <v>0</v>
      </c>
      <c r="Q27" s="63">
        <f>SUM(Q23:Q26)</f>
        <v>0</v>
      </c>
      <c r="R27" s="63">
        <f>(P27-Q27)</f>
        <v>0</v>
      </c>
      <c r="S27" s="64">
        <f>IF(Q27&lt;&gt;0,100*(P27-Q27)/Q27,0)</f>
        <v>0</v>
      </c>
      <c r="T27" s="63">
        <f>SUM(T23:T26)</f>
        <v>0</v>
      </c>
      <c r="U27" s="64">
        <f>IF(T27&lt;&gt;0,100*P27/T27,0)</f>
        <v>0</v>
      </c>
      <c r="V27" s="63">
        <f>SUM(V23:V26)</f>
        <v>0</v>
      </c>
      <c r="W27" s="63">
        <f>SUM(W23:W26)</f>
        <v>0</v>
      </c>
      <c r="X27" s="63">
        <f>(V27-W27)</f>
        <v>0</v>
      </c>
      <c r="Y27" s="64">
        <f>IF(W27&lt;&gt;0,100*(V27-W27)/W27,0)</f>
        <v>0</v>
      </c>
      <c r="Z27" s="63">
        <f>SUM(Z23:Z26)</f>
        <v>0</v>
      </c>
      <c r="AA27" s="64">
        <f>IF(Z27&lt;&gt;0,100*V27/Z27,0)</f>
        <v>0</v>
      </c>
      <c r="AB27" s="65">
        <f>IF(P27&lt;&gt;0,V27/P27,0)</f>
        <v>0</v>
      </c>
      <c r="AC27" s="65">
        <f>IF(Q27&lt;&gt;0,W27/Q27,0)</f>
        <v>0</v>
      </c>
      <c r="AD27" s="64">
        <f>IF(AC27&lt;&gt;0,100*(AB27-AC27)/AC27,0)</f>
        <v>0</v>
      </c>
      <c r="AE27" s="64">
        <f>IF(T27&lt;&gt;0,Z27/T27,0)</f>
        <v>0</v>
      </c>
    </row>
    <row r="28" spans="1:31" ht="12.75">
      <c r="A28" s="25" t="s">
        <v>60</v>
      </c>
      <c r="B28" s="29" t="s">
        <v>61</v>
      </c>
      <c r="C28" s="29" t="s">
        <v>1</v>
      </c>
      <c r="D28" s="29"/>
      <c r="E28" s="37">
        <v>8367</v>
      </c>
      <c r="F28" s="37">
        <v>7906</v>
      </c>
      <c r="G28" s="37">
        <f>(E28-F28)</f>
        <v>0</v>
      </c>
      <c r="H28" s="38">
        <f>IF(F28&lt;&gt;0,100*(E28-F28)/F28,0)</f>
        <v>0</v>
      </c>
      <c r="I28" s="37">
        <v>37567.65026330948</v>
      </c>
      <c r="J28" s="37">
        <v>35699.71842908859</v>
      </c>
      <c r="K28" s="37">
        <f>(I28-J28)</f>
        <v>0</v>
      </c>
      <c r="L28" s="38">
        <f>IF(J28&lt;&gt;0,100*(I28-J28)/J28,0)</f>
        <v>0</v>
      </c>
      <c r="M28" s="39">
        <f>IF(E28&lt;&gt;0,I28/E28,0)</f>
        <v>0</v>
      </c>
      <c r="N28" s="39">
        <f>IF(F28&lt;&gt;0,J28/F28,0)</f>
        <v>0</v>
      </c>
      <c r="O28" s="38">
        <f>IF(N28&lt;&gt;0,100*(M28-N28)/N28,0)</f>
        <v>0</v>
      </c>
      <c r="P28" s="37">
        <v>39754</v>
      </c>
      <c r="Q28" s="37">
        <v>39259</v>
      </c>
      <c r="R28" s="37">
        <f>(P28-Q28)</f>
        <v>0</v>
      </c>
      <c r="S28" s="38">
        <f>IF(Q28&lt;&gt;0,100*(P28-Q28)/Q28,0)</f>
        <v>0</v>
      </c>
      <c r="T28" s="37">
        <v>125892</v>
      </c>
      <c r="U28" s="38">
        <f>IF(T28&lt;&gt;0,100*P28/T28,0)</f>
        <v>0</v>
      </c>
      <c r="V28" s="37">
        <v>181459.48049926758</v>
      </c>
      <c r="W28" s="37">
        <v>177263.71855974197</v>
      </c>
      <c r="X28" s="37">
        <f>(V28-W28)</f>
        <v>0</v>
      </c>
      <c r="Y28" s="38">
        <f>IF(W28&lt;&gt;0,100*(V28-W28)/W28,0)</f>
        <v>0</v>
      </c>
      <c r="Z28" s="37">
        <v>568422.2251119614</v>
      </c>
      <c r="AA28" s="38">
        <f>IF(Z28&lt;&gt;0,100*V28/Z28,0)</f>
        <v>0</v>
      </c>
      <c r="AB28" s="39">
        <f>IF(P28&lt;&gt;0,V28/P28,0)</f>
        <v>0</v>
      </c>
      <c r="AC28" s="39">
        <f>IF(Q28&lt;&gt;0,W28/Q28,0)</f>
        <v>0</v>
      </c>
      <c r="AD28" s="38">
        <f>IF(AC28&lt;&gt;0,100*(AB28-AC28)/AC28,0)</f>
        <v>0</v>
      </c>
      <c r="AE28" s="38">
        <f>IF(T28&lt;&gt;0,Z28/T28,0)</f>
        <v>0</v>
      </c>
    </row>
    <row r="29" spans="1:31" ht="12.75">
      <c r="A29" s="25" t="s">
        <v>62</v>
      </c>
      <c r="B29" s="29" t="s">
        <v>63</v>
      </c>
      <c r="C29" s="29" t="s">
        <v>1</v>
      </c>
      <c r="D29" s="29"/>
      <c r="E29" s="37">
        <v>3259</v>
      </c>
      <c r="F29" s="37">
        <v>3027</v>
      </c>
      <c r="G29" s="37">
        <f>(E29-F29)</f>
        <v>0</v>
      </c>
      <c r="H29" s="38">
        <f>IF(F29&lt;&gt;0,100*(E29-F29)/F29,0)</f>
        <v>0</v>
      </c>
      <c r="I29" s="37">
        <v>588688.3353118896</v>
      </c>
      <c r="J29" s="37">
        <v>534232.7034606934</v>
      </c>
      <c r="K29" s="37">
        <f>(I29-J29)</f>
        <v>0</v>
      </c>
      <c r="L29" s="38">
        <f>IF(J29&lt;&gt;0,100*(I29-J29)/J29,0)</f>
        <v>0</v>
      </c>
      <c r="M29" s="39">
        <f>IF(E29&lt;&gt;0,I29/E29,0)</f>
        <v>0</v>
      </c>
      <c r="N29" s="39">
        <f>IF(F29&lt;&gt;0,J29/F29,0)</f>
        <v>0</v>
      </c>
      <c r="O29" s="38">
        <f>IF(N29&lt;&gt;0,100*(M29-N29)/N29,0)</f>
        <v>0</v>
      </c>
      <c r="P29" s="37">
        <v>15204</v>
      </c>
      <c r="Q29" s="37">
        <v>14838</v>
      </c>
      <c r="R29" s="37">
        <f>(P29-Q29)</f>
        <v>0</v>
      </c>
      <c r="S29" s="38">
        <f>IF(Q29&lt;&gt;0,100*(P29-Q29)/Q29,0)</f>
        <v>0</v>
      </c>
      <c r="T29" s="37">
        <v>39126</v>
      </c>
      <c r="U29" s="38">
        <f>IF(T29&lt;&gt;0,100*P29/T29,0)</f>
        <v>0</v>
      </c>
      <c r="V29" s="37">
        <v>2726697.7976531982</v>
      </c>
      <c r="W29" s="37">
        <v>2618664.004470825</v>
      </c>
      <c r="X29" s="37">
        <f>(V29-W29)</f>
        <v>0</v>
      </c>
      <c r="Y29" s="38">
        <f>IF(W29&lt;&gt;0,100*(V29-W29)/W29,0)</f>
        <v>0</v>
      </c>
      <c r="Z29" s="37">
        <v>6904738.31892395</v>
      </c>
      <c r="AA29" s="38">
        <f>IF(Z29&lt;&gt;0,100*V29/Z29,0)</f>
        <v>0</v>
      </c>
      <c r="AB29" s="39">
        <f>IF(P29&lt;&gt;0,V29/P29,0)</f>
        <v>0</v>
      </c>
      <c r="AC29" s="39">
        <f>IF(Q29&lt;&gt;0,W29/Q29,0)</f>
        <v>0</v>
      </c>
      <c r="AD29" s="38">
        <f>IF(AC29&lt;&gt;0,100*(AB29-AC29)/AC29,0)</f>
        <v>0</v>
      </c>
      <c r="AE29" s="38">
        <f>IF(T29&lt;&gt;0,Z29/T29,0)</f>
        <v>0</v>
      </c>
    </row>
    <row r="30" spans="1:31" ht="12.75">
      <c r="A30" s="54"/>
      <c r="B30" s="60" t="s">
        <v>64</v>
      </c>
      <c r="C30" s="60" t="s">
        <v>1</v>
      </c>
      <c r="D30" s="60"/>
      <c r="E30" s="63">
        <f>SUM(E28:E29)</f>
        <v>0</v>
      </c>
      <c r="F30" s="63">
        <f>SUM(F28:F29)</f>
        <v>0</v>
      </c>
      <c r="G30" s="63">
        <f>(E30-F30)</f>
        <v>0</v>
      </c>
      <c r="H30" s="64">
        <f>IF(F30&lt;&gt;0,100*(E30-F30)/F30,0)</f>
        <v>0</v>
      </c>
      <c r="I30" s="63">
        <f>SUM(I28:I29)</f>
        <v>0</v>
      </c>
      <c r="J30" s="63">
        <f>SUM(J28:J29)</f>
        <v>0</v>
      </c>
      <c r="K30" s="63">
        <f>(I30-J30)</f>
        <v>0</v>
      </c>
      <c r="L30" s="64">
        <f>IF(J30&lt;&gt;0,100*(I30-J30)/J30,0)</f>
        <v>0</v>
      </c>
      <c r="M30" s="65">
        <f>IF(E30&lt;&gt;0,I30/E30,0)</f>
        <v>0</v>
      </c>
      <c r="N30" s="65">
        <f>IF(F30&lt;&gt;0,J30/F30,0)</f>
        <v>0</v>
      </c>
      <c r="O30" s="64">
        <f>IF(N30&lt;&gt;0,100*(M30-N30)/N30,0)</f>
        <v>0</v>
      </c>
      <c r="P30" s="63">
        <f>SUM(P28:P29)</f>
        <v>0</v>
      </c>
      <c r="Q30" s="63">
        <f>SUM(Q28:Q29)</f>
        <v>0</v>
      </c>
      <c r="R30" s="63">
        <f>(P30-Q30)</f>
        <v>0</v>
      </c>
      <c r="S30" s="64">
        <f>IF(Q30&lt;&gt;0,100*(P30-Q30)/Q30,0)</f>
        <v>0</v>
      </c>
      <c r="T30" s="63">
        <f>SUM(T28:T29)</f>
        <v>0</v>
      </c>
      <c r="U30" s="64">
        <f>IF(T30&lt;&gt;0,100*P30/T30,0)</f>
        <v>0</v>
      </c>
      <c r="V30" s="63">
        <f>SUM(V28:V29)</f>
        <v>0</v>
      </c>
      <c r="W30" s="63">
        <f>SUM(W28:W29)</f>
        <v>0</v>
      </c>
      <c r="X30" s="63">
        <f>(V30-W30)</f>
        <v>0</v>
      </c>
      <c r="Y30" s="64">
        <f>IF(W30&lt;&gt;0,100*(V30-W30)/W30,0)</f>
        <v>0</v>
      </c>
      <c r="Z30" s="63">
        <f>SUM(Z28:Z29)</f>
        <v>0</v>
      </c>
      <c r="AA30" s="64">
        <f>IF(Z30&lt;&gt;0,100*V30/Z30,0)</f>
        <v>0</v>
      </c>
      <c r="AB30" s="65">
        <f>IF(P30&lt;&gt;0,V30/P30,0)</f>
        <v>0</v>
      </c>
      <c r="AC30" s="65">
        <f>IF(Q30&lt;&gt;0,W30/Q30,0)</f>
        <v>0</v>
      </c>
      <c r="AD30" s="64">
        <f>IF(AC30&lt;&gt;0,100*(AB30-AC30)/AC30,0)</f>
        <v>0</v>
      </c>
      <c r="AE30" s="64">
        <f>IF(T30&lt;&gt;0,Z30/T30,0)</f>
        <v>0</v>
      </c>
    </row>
    <row r="31" spans="1:31" ht="12.75">
      <c r="A31" s="79"/>
      <c r="B31" s="85" t="s">
        <v>65</v>
      </c>
      <c r="C31" s="85" t="s">
        <v>1</v>
      </c>
      <c r="D31" s="85"/>
      <c r="E31" s="88">
        <f>E7+E13+E17+E22+E27+E30</f>
        <v>0</v>
      </c>
      <c r="F31" s="88">
        <f>F7+F13+F17+F22+F27+F30</f>
        <v>0</v>
      </c>
      <c r="G31" s="88">
        <f>(E31-F31)</f>
        <v>0</v>
      </c>
      <c r="H31" s="89">
        <f>IF(F31&lt;&gt;0,100*(E31-F31)/F31,0)</f>
        <v>0</v>
      </c>
      <c r="I31" s="88">
        <f>I7+I13+I17+I22+I27+I30</f>
        <v>0</v>
      </c>
      <c r="J31" s="88">
        <f>J7+J13+J17+J22+J27+J30</f>
        <v>0</v>
      </c>
      <c r="K31" s="88">
        <f>(I31-J31)</f>
        <v>0</v>
      </c>
      <c r="L31" s="89">
        <f>IF(J31&lt;&gt;0,100*(I31-J31)/J31,0)</f>
        <v>0</v>
      </c>
      <c r="M31" s="90">
        <f>IF(E31&lt;&gt;0,I31/E31,0)</f>
        <v>0</v>
      </c>
      <c r="N31" s="90">
        <f>IF(F31&lt;&gt;0,J31/F31,0)</f>
        <v>0</v>
      </c>
      <c r="O31" s="89">
        <f>IF(N31&lt;&gt;0,100*(M31-N31)/N31,0)</f>
        <v>0</v>
      </c>
      <c r="P31" s="88">
        <f>P7+P13+P17+P22+P27+P30</f>
        <v>0</v>
      </c>
      <c r="Q31" s="88">
        <f>Q7+Q13+Q17+Q22+Q27+Q30</f>
        <v>0</v>
      </c>
      <c r="R31" s="88">
        <f>(P31-Q31)</f>
        <v>0</v>
      </c>
      <c r="S31" s="89">
        <f>IF(Q31&lt;&gt;0,100*(P31-Q31)/Q31,0)</f>
        <v>0</v>
      </c>
      <c r="T31" s="88">
        <f>T7+T13+T17+T22+T27+T30</f>
        <v>0</v>
      </c>
      <c r="U31" s="89">
        <f>IF(T31&lt;&gt;0,100*P31/T31,0)</f>
        <v>0</v>
      </c>
      <c r="V31" s="88">
        <f>V7+V13+V17+V22+V27+V30</f>
        <v>0</v>
      </c>
      <c r="W31" s="88">
        <f>W7+W13+W17+W22+W27+W30</f>
        <v>0</v>
      </c>
      <c r="X31" s="88">
        <f>(V31-W31)</f>
        <v>0</v>
      </c>
      <c r="Y31" s="89">
        <f>IF(W31&lt;&gt;0,100*(V31-W31)/W31,0)</f>
        <v>0</v>
      </c>
      <c r="Z31" s="88">
        <f>Z7+Z13+Z17+Z22+Z27+Z30</f>
        <v>0</v>
      </c>
      <c r="AA31" s="89">
        <f>IF(Z31&lt;&gt;0,100*V31/Z31,0)</f>
        <v>0</v>
      </c>
      <c r="AB31" s="90">
        <f>IF(P31&lt;&gt;0,V31/P31,0)</f>
        <v>0</v>
      </c>
      <c r="AC31" s="90">
        <f>IF(Q31&lt;&gt;0,W31/Q31,0)</f>
        <v>0</v>
      </c>
      <c r="AD31" s="89">
        <f>IF(AC31&lt;&gt;0,100*(AB31-AC31)/AC31,0)</f>
        <v>0</v>
      </c>
      <c r="AE31" s="89">
        <f>IF(T31&lt;&gt;0,Z31/T31,0)</f>
        <v>0</v>
      </c>
    </row>
    <row r="32" spans="1:31" ht="12.75">
      <c r="A32" s="101">
        <v>36923.041666666664</v>
      </c>
      <c r="B32" s="29" t="s">
        <v>66</v>
      </c>
      <c r="C32" s="29" t="s">
        <v>1</v>
      </c>
      <c r="D32" s="29"/>
      <c r="E32" s="37">
        <v>163376</v>
      </c>
      <c r="F32" s="37">
        <v>162680</v>
      </c>
      <c r="G32" s="37">
        <f>(E32-F32)</f>
        <v>0</v>
      </c>
      <c r="H32" s="38">
        <f>IF(F32&lt;&gt;0,100*(E32-F32)/F32,0)</f>
        <v>0</v>
      </c>
      <c r="I32" s="37">
        <v>4071637.7798633575</v>
      </c>
      <c r="J32" s="37">
        <v>4122835.5</v>
      </c>
      <c r="K32" s="37">
        <f>(I32-J32)</f>
        <v>0</v>
      </c>
      <c r="L32" s="38">
        <f>IF(J32&lt;&gt;0,100*(I32-J32)/J32,0)</f>
        <v>0</v>
      </c>
      <c r="M32" s="39">
        <f>IF(E32&lt;&gt;0,I32/E32,0)</f>
        <v>0</v>
      </c>
      <c r="N32" s="39">
        <f>IF(F32&lt;&gt;0,J32/F32,0)</f>
        <v>0</v>
      </c>
      <c r="O32" s="38">
        <f>IF(N32&lt;&gt;0,100*(M32-N32)/N32,0)</f>
        <v>0</v>
      </c>
      <c r="P32" s="37">
        <v>323763</v>
      </c>
      <c r="Q32" s="37">
        <v>320529</v>
      </c>
      <c r="R32" s="37">
        <f>(P32-Q32)</f>
        <v>0</v>
      </c>
      <c r="S32" s="38">
        <f>IF(Q32&lt;&gt;0,100*(P32-Q32)/Q32,0)</f>
        <v>0</v>
      </c>
      <c r="T32" s="37">
        <v>1016373</v>
      </c>
      <c r="U32" s="38">
        <f>IF(T32&lt;&gt;0,100*P32/T32,0)</f>
        <v>0</v>
      </c>
      <c r="V32" s="37">
        <v>8323540.478638649</v>
      </c>
      <c r="W32" s="37">
        <v>8347814.5</v>
      </c>
      <c r="X32" s="37">
        <f>(V32-W32)</f>
        <v>0</v>
      </c>
      <c r="Y32" s="38">
        <f>IF(W32&lt;&gt;0,100*(V32-W32)/W32,0)</f>
        <v>0</v>
      </c>
      <c r="Z32" s="37">
        <v>26286480.5</v>
      </c>
      <c r="AA32" s="38">
        <f>IF(Z32&lt;&gt;0,100*V32/Z32,0)</f>
        <v>0</v>
      </c>
      <c r="AB32" s="39">
        <f>IF(P32&lt;&gt;0,V32/P32,0)</f>
        <v>0</v>
      </c>
      <c r="AC32" s="39">
        <f>IF(Q32&lt;&gt;0,W32/Q32,0)</f>
        <v>0</v>
      </c>
      <c r="AD32" s="38">
        <f>IF(AC32&lt;&gt;0,100*(AB32-AC32)/AC32,0)</f>
        <v>0</v>
      </c>
      <c r="AE32" s="38">
        <f>IF(T32&lt;&gt;0,Z32/T32,0)</f>
        <v>0</v>
      </c>
    </row>
    <row r="33" spans="1:31" ht="12.75">
      <c r="A33" s="101">
        <v>36923.083333333336</v>
      </c>
      <c r="B33" s="29" t="s">
        <v>67</v>
      </c>
      <c r="C33" s="29" t="s">
        <v>1</v>
      </c>
      <c r="D33" s="29"/>
      <c r="E33" s="37">
        <v>216828</v>
      </c>
      <c r="F33" s="37">
        <v>214273</v>
      </c>
      <c r="G33" s="37">
        <f>(E33-F33)</f>
        <v>0</v>
      </c>
      <c r="H33" s="38">
        <f>IF(F33&lt;&gt;0,100*(E33-F33)/F33,0)</f>
        <v>0</v>
      </c>
      <c r="I33" s="37">
        <v>5958990.891510963</v>
      </c>
      <c r="J33" s="37">
        <v>6031763</v>
      </c>
      <c r="K33" s="37">
        <f>(I33-J33)</f>
        <v>0</v>
      </c>
      <c r="L33" s="38">
        <f>IF(J33&lt;&gt;0,100*(I33-J33)/J33,0)</f>
        <v>0</v>
      </c>
      <c r="M33" s="39">
        <f>IF(E33&lt;&gt;0,I33/E33,0)</f>
        <v>0</v>
      </c>
      <c r="N33" s="39">
        <f>IF(F33&lt;&gt;0,J33/F33,0)</f>
        <v>0</v>
      </c>
      <c r="O33" s="38">
        <f>IF(N33&lt;&gt;0,100*(M33-N33)/N33,0)</f>
        <v>0</v>
      </c>
      <c r="P33" s="37">
        <v>413579</v>
      </c>
      <c r="Q33" s="37">
        <v>407169</v>
      </c>
      <c r="R33" s="37">
        <f>(P33-Q33)</f>
        <v>0</v>
      </c>
      <c r="S33" s="38">
        <f>IF(Q33&lt;&gt;0,100*(P33-Q33)/Q33,0)</f>
        <v>0</v>
      </c>
      <c r="T33" s="37">
        <v>1324447</v>
      </c>
      <c r="U33" s="38">
        <f>IF(T33&lt;&gt;0,100*P33/T33,0)</f>
        <v>0</v>
      </c>
      <c r="V33" s="37">
        <v>10900821.739459038</v>
      </c>
      <c r="W33" s="37">
        <v>10977969</v>
      </c>
      <c r="X33" s="37">
        <f>(V33-W33)</f>
        <v>0</v>
      </c>
      <c r="Y33" s="38">
        <f>IF(W33&lt;&gt;0,100*(V33-W33)/W33,0)</f>
        <v>0</v>
      </c>
      <c r="Z33" s="37">
        <v>35771628.5</v>
      </c>
      <c r="AA33" s="38">
        <f>IF(Z33&lt;&gt;0,100*V33/Z33,0)</f>
        <v>0</v>
      </c>
      <c r="AB33" s="39">
        <f>IF(P33&lt;&gt;0,V33/P33,0)</f>
        <v>0</v>
      </c>
      <c r="AC33" s="39">
        <f>IF(Q33&lt;&gt;0,W33/Q33,0)</f>
        <v>0</v>
      </c>
      <c r="AD33" s="38">
        <f>IF(AC33&lt;&gt;0,100*(AB33-AC33)/AC33,0)</f>
        <v>0</v>
      </c>
      <c r="AE33" s="38">
        <f>IF(T33&lt;&gt;0,Z33/T33,0)</f>
        <v>0</v>
      </c>
    </row>
    <row r="34" spans="1:31" ht="12.75">
      <c r="A34" s="54"/>
      <c r="B34" s="60" t="s">
        <v>68</v>
      </c>
      <c r="C34" s="60" t="s">
        <v>1</v>
      </c>
      <c r="D34" s="60"/>
      <c r="E34" s="63">
        <f>SUM(E32:E33)</f>
        <v>0</v>
      </c>
      <c r="F34" s="63">
        <f>SUM(F32:F33)</f>
        <v>0</v>
      </c>
      <c r="G34" s="63">
        <f>(E34-F34)</f>
        <v>0</v>
      </c>
      <c r="H34" s="64">
        <f>IF(F34&lt;&gt;0,100*(E34-F34)/F34,0)</f>
        <v>0</v>
      </c>
      <c r="I34" s="63">
        <f>SUM(I32:I33)</f>
        <v>0</v>
      </c>
      <c r="J34" s="63">
        <f>SUM(J32:J33)</f>
        <v>0</v>
      </c>
      <c r="K34" s="63">
        <f>(I34-J34)</f>
        <v>0</v>
      </c>
      <c r="L34" s="64">
        <f>IF(J34&lt;&gt;0,100*(I34-J34)/J34,0)</f>
        <v>0</v>
      </c>
      <c r="M34" s="65">
        <f>IF(E34&lt;&gt;0,I34/E34,0)</f>
        <v>0</v>
      </c>
      <c r="N34" s="65">
        <f>IF(F34&lt;&gt;0,J34/F34,0)</f>
        <v>0</v>
      </c>
      <c r="O34" s="64">
        <f>IF(N34&lt;&gt;0,100*(M34-N34)/N34,0)</f>
        <v>0</v>
      </c>
      <c r="P34" s="63">
        <f>SUM(P32:P33)</f>
        <v>0</v>
      </c>
      <c r="Q34" s="63">
        <f>SUM(Q32:Q33)</f>
        <v>0</v>
      </c>
      <c r="R34" s="63">
        <f>(P34-Q34)</f>
        <v>0</v>
      </c>
      <c r="S34" s="64">
        <f>IF(Q34&lt;&gt;0,100*(P34-Q34)/Q34,0)</f>
        <v>0</v>
      </c>
      <c r="T34" s="63">
        <f>SUM(T32:T33)</f>
        <v>0</v>
      </c>
      <c r="U34" s="64">
        <f>IF(T34&lt;&gt;0,100*P34/T34,0)</f>
        <v>0</v>
      </c>
      <c r="V34" s="63">
        <f>SUM(V32:V33)</f>
        <v>0</v>
      </c>
      <c r="W34" s="63">
        <f>SUM(W32:W33)</f>
        <v>0</v>
      </c>
      <c r="X34" s="63">
        <f>(V34-W34)</f>
        <v>0</v>
      </c>
      <c r="Y34" s="64">
        <f>IF(W34&lt;&gt;0,100*(V34-W34)/W34,0)</f>
        <v>0</v>
      </c>
      <c r="Z34" s="63">
        <f>SUM(Z32:Z33)</f>
        <v>0</v>
      </c>
      <c r="AA34" s="64">
        <f>IF(Z34&lt;&gt;0,100*V34/Z34,0)</f>
        <v>0</v>
      </c>
      <c r="AB34" s="65">
        <f>IF(P34&lt;&gt;0,V34/P34,0)</f>
        <v>0</v>
      </c>
      <c r="AC34" s="65">
        <f>IF(Q34&lt;&gt;0,W34/Q34,0)</f>
        <v>0</v>
      </c>
      <c r="AD34" s="64">
        <f>IF(AC34&lt;&gt;0,100*(AB34-AC34)/AC34,0)</f>
        <v>0</v>
      </c>
      <c r="AE34" s="64">
        <f>IF(T34&lt;&gt;0,Z34/T34,0)</f>
        <v>0</v>
      </c>
    </row>
    <row r="35" spans="1:31" ht="12.75">
      <c r="A35" s="101">
        <v>37289.041666666664</v>
      </c>
      <c r="B35" s="29" t="s">
        <v>69</v>
      </c>
      <c r="C35" s="29" t="s">
        <v>1</v>
      </c>
      <c r="D35" s="29"/>
      <c r="E35" s="37">
        <v>101381</v>
      </c>
      <c r="F35" s="37">
        <v>102253</v>
      </c>
      <c r="G35" s="37">
        <f>(E35-F35)</f>
        <v>0</v>
      </c>
      <c r="H35" s="38">
        <f>IF(F35&lt;&gt;0,100*(E35-F35)/F35,0)</f>
        <v>0</v>
      </c>
      <c r="I35" s="37">
        <v>3256736.551383972</v>
      </c>
      <c r="J35" s="37">
        <v>3366897</v>
      </c>
      <c r="K35" s="37">
        <f>(I35-J35)</f>
        <v>0</v>
      </c>
      <c r="L35" s="38">
        <f>IF(J35&lt;&gt;0,100*(I35-J35)/J35,0)</f>
        <v>0</v>
      </c>
      <c r="M35" s="39">
        <f>IF(E35&lt;&gt;0,I35/E35,0)</f>
        <v>0</v>
      </c>
      <c r="N35" s="39">
        <f>IF(F35&lt;&gt;0,J35/F35,0)</f>
        <v>0</v>
      </c>
      <c r="O35" s="38">
        <f>IF(N35&lt;&gt;0,100*(M35-N35)/N35,0)</f>
        <v>0</v>
      </c>
      <c r="P35" s="37">
        <v>456518</v>
      </c>
      <c r="Q35" s="37">
        <v>459455</v>
      </c>
      <c r="R35" s="37">
        <f>(P35-Q35)</f>
        <v>0</v>
      </c>
      <c r="S35" s="38">
        <f>IF(Q35&lt;&gt;0,100*(P35-Q35)/Q35,0)</f>
        <v>0</v>
      </c>
      <c r="T35" s="37">
        <v>1022171</v>
      </c>
      <c r="U35" s="38">
        <f>IF(T35&lt;&gt;0,100*P35/T35,0)</f>
        <v>0</v>
      </c>
      <c r="V35" s="37">
        <v>14372221.304151535</v>
      </c>
      <c r="W35" s="37">
        <v>14656668</v>
      </c>
      <c r="X35" s="37">
        <f>(V35-W35)</f>
        <v>0</v>
      </c>
      <c r="Y35" s="38">
        <f>IF(W35&lt;&gt;0,100*(V35-W35)/W35,0)</f>
        <v>0</v>
      </c>
      <c r="Z35" s="37">
        <v>32447343</v>
      </c>
      <c r="AA35" s="38">
        <f>IF(Z35&lt;&gt;0,100*V35/Z35,0)</f>
        <v>0</v>
      </c>
      <c r="AB35" s="39">
        <f>IF(P35&lt;&gt;0,V35/P35,0)</f>
        <v>0</v>
      </c>
      <c r="AC35" s="39">
        <f>IF(Q35&lt;&gt;0,W35/Q35,0)</f>
        <v>0</v>
      </c>
      <c r="AD35" s="38">
        <f>IF(AC35&lt;&gt;0,100*(AB35-AC35)/AC35,0)</f>
        <v>0</v>
      </c>
      <c r="AE35" s="38">
        <f>IF(T35&lt;&gt;0,Z35/T35,0)</f>
        <v>0</v>
      </c>
    </row>
    <row r="36" spans="1:31" ht="12.75">
      <c r="A36" s="101">
        <v>37289.083333333336</v>
      </c>
      <c r="B36" s="29" t="s">
        <v>70</v>
      </c>
      <c r="C36" s="29" t="s">
        <v>1</v>
      </c>
      <c r="D36" s="29"/>
      <c r="E36" s="37">
        <v>132793</v>
      </c>
      <c r="F36" s="37">
        <v>134520</v>
      </c>
      <c r="G36" s="37">
        <f>(E36-F36)</f>
        <v>0</v>
      </c>
      <c r="H36" s="38">
        <f>IF(F36&lt;&gt;0,100*(E36-F36)/F36,0)</f>
        <v>0</v>
      </c>
      <c r="I36" s="37">
        <v>5289214.021110535</v>
      </c>
      <c r="J36" s="37">
        <v>5442313.227428436</v>
      </c>
      <c r="K36" s="37">
        <f>(I36-J36)</f>
        <v>0</v>
      </c>
      <c r="L36" s="38">
        <f>IF(J36&lt;&gt;0,100*(I36-J36)/J36,0)</f>
        <v>0</v>
      </c>
      <c r="M36" s="39">
        <f>IF(E36&lt;&gt;0,I36/E36,0)</f>
        <v>0</v>
      </c>
      <c r="N36" s="39">
        <f>IF(F36&lt;&gt;0,J36/F36,0)</f>
        <v>0</v>
      </c>
      <c r="O36" s="38">
        <f>IF(N36&lt;&gt;0,100*(M36-N36)/N36,0)</f>
        <v>0</v>
      </c>
      <c r="P36" s="37">
        <v>659609</v>
      </c>
      <c r="Q36" s="37">
        <v>665069</v>
      </c>
      <c r="R36" s="37">
        <f>(P36-Q36)</f>
        <v>0</v>
      </c>
      <c r="S36" s="38">
        <f>IF(Q36&lt;&gt;0,100*(P36-Q36)/Q36,0)</f>
        <v>0</v>
      </c>
      <c r="T36" s="37">
        <v>1586757</v>
      </c>
      <c r="U36" s="38">
        <f>IF(T36&lt;&gt;0,100*P36/T36,0)</f>
        <v>0</v>
      </c>
      <c r="V36" s="37">
        <v>27033355.620776176</v>
      </c>
      <c r="W36" s="37">
        <v>27638068.3303833</v>
      </c>
      <c r="X36" s="37">
        <f>(V36-W36)</f>
        <v>0</v>
      </c>
      <c r="Y36" s="38">
        <f>IF(W36&lt;&gt;0,100*(V36-W36)/W36,0)</f>
        <v>0</v>
      </c>
      <c r="Z36" s="37">
        <v>66041168.11035538</v>
      </c>
      <c r="AA36" s="38">
        <f>IF(Z36&lt;&gt;0,100*V36/Z36,0)</f>
        <v>0</v>
      </c>
      <c r="AB36" s="39">
        <f>IF(P36&lt;&gt;0,V36/P36,0)</f>
        <v>0</v>
      </c>
      <c r="AC36" s="39">
        <f>IF(Q36&lt;&gt;0,W36/Q36,0)</f>
        <v>0</v>
      </c>
      <c r="AD36" s="38">
        <f>IF(AC36&lt;&gt;0,100*(AB36-AC36)/AC36,0)</f>
        <v>0</v>
      </c>
      <c r="AE36" s="38">
        <f>IF(T36&lt;&gt;0,Z36/T36,0)</f>
        <v>0</v>
      </c>
    </row>
    <row r="37" spans="1:31" ht="12.75">
      <c r="A37" s="54"/>
      <c r="B37" s="60" t="s">
        <v>71</v>
      </c>
      <c r="C37" s="60" t="s">
        <v>1</v>
      </c>
      <c r="D37" s="60"/>
      <c r="E37" s="63">
        <f>SUM(E35:E36)</f>
        <v>0</v>
      </c>
      <c r="F37" s="63">
        <f>SUM(F35:F36)</f>
        <v>0</v>
      </c>
      <c r="G37" s="63">
        <f>(E37-F37)</f>
        <v>0</v>
      </c>
      <c r="H37" s="64">
        <f>IF(F37&lt;&gt;0,100*(E37-F37)/F37,0)</f>
        <v>0</v>
      </c>
      <c r="I37" s="63">
        <f>SUM(I35:I36)</f>
        <v>0</v>
      </c>
      <c r="J37" s="63">
        <f>SUM(J35:J36)</f>
        <v>0</v>
      </c>
      <c r="K37" s="63">
        <f>(I37-J37)</f>
        <v>0</v>
      </c>
      <c r="L37" s="64">
        <f>IF(J37&lt;&gt;0,100*(I37-J37)/J37,0)</f>
        <v>0</v>
      </c>
      <c r="M37" s="65">
        <f>IF(E37&lt;&gt;0,I37/E37,0)</f>
        <v>0</v>
      </c>
      <c r="N37" s="65">
        <f>IF(F37&lt;&gt;0,J37/F37,0)</f>
        <v>0</v>
      </c>
      <c r="O37" s="64">
        <f>IF(N37&lt;&gt;0,100*(M37-N37)/N37,0)</f>
        <v>0</v>
      </c>
      <c r="P37" s="63">
        <f>SUM(P35:P36)</f>
        <v>0</v>
      </c>
      <c r="Q37" s="63">
        <f>SUM(Q35:Q36)</f>
        <v>0</v>
      </c>
      <c r="R37" s="63">
        <f>(P37-Q37)</f>
        <v>0</v>
      </c>
      <c r="S37" s="64">
        <f>IF(Q37&lt;&gt;0,100*(P37-Q37)/Q37,0)</f>
        <v>0</v>
      </c>
      <c r="T37" s="63">
        <f>SUM(T35:T36)</f>
        <v>0</v>
      </c>
      <c r="U37" s="64">
        <f>IF(T37&lt;&gt;0,100*P37/T37,0)</f>
        <v>0</v>
      </c>
      <c r="V37" s="63">
        <f>SUM(V35:V36)</f>
        <v>0</v>
      </c>
      <c r="W37" s="63">
        <f>SUM(W35:W36)</f>
        <v>0</v>
      </c>
      <c r="X37" s="63">
        <f>(V37-W37)</f>
        <v>0</v>
      </c>
      <c r="Y37" s="64">
        <f>IF(W37&lt;&gt;0,100*(V37-W37)/W37,0)</f>
        <v>0</v>
      </c>
      <c r="Z37" s="63">
        <f>SUM(Z35:Z36)</f>
        <v>0</v>
      </c>
      <c r="AA37" s="64">
        <f>IF(Z37&lt;&gt;0,100*V37/Z37,0)</f>
        <v>0</v>
      </c>
      <c r="AB37" s="65">
        <f>IF(P37&lt;&gt;0,V37/P37,0)</f>
        <v>0</v>
      </c>
      <c r="AC37" s="65">
        <f>IF(Q37&lt;&gt;0,W37/Q37,0)</f>
        <v>0</v>
      </c>
      <c r="AD37" s="64">
        <f>IF(AC37&lt;&gt;0,100*(AB37-AC37)/AC37,0)</f>
        <v>0</v>
      </c>
      <c r="AE37" s="64">
        <f>IF(T37&lt;&gt;0,Z37/T37,0)</f>
        <v>0</v>
      </c>
    </row>
    <row r="38" spans="1:31" ht="12.75">
      <c r="A38" s="79"/>
      <c r="B38" s="85" t="s">
        <v>72</v>
      </c>
      <c r="C38" s="85" t="s">
        <v>1</v>
      </c>
      <c r="D38" s="85"/>
      <c r="E38" s="88">
        <f>E34+E37</f>
        <v>0</v>
      </c>
      <c r="F38" s="88">
        <f>F34+F37</f>
        <v>0</v>
      </c>
      <c r="G38" s="88">
        <f>(E38-F38)</f>
        <v>0</v>
      </c>
      <c r="H38" s="89">
        <f>IF(F38&lt;&gt;0,100*(E38-F38)/F38,0)</f>
        <v>0</v>
      </c>
      <c r="I38" s="88">
        <f>I34+I37</f>
        <v>0</v>
      </c>
      <c r="J38" s="88">
        <f>J34+J37</f>
        <v>0</v>
      </c>
      <c r="K38" s="88">
        <f>(I38-J38)</f>
        <v>0</v>
      </c>
      <c r="L38" s="89">
        <f>IF(J38&lt;&gt;0,100*(I38-J38)/J38,0)</f>
        <v>0</v>
      </c>
      <c r="M38" s="90">
        <f>IF(E38&lt;&gt;0,I38/E38,0)</f>
        <v>0</v>
      </c>
      <c r="N38" s="90">
        <f>IF(F38&lt;&gt;0,J38/F38,0)</f>
        <v>0</v>
      </c>
      <c r="O38" s="89">
        <f>IF(N38&lt;&gt;0,100*(M38-N38)/N38,0)</f>
        <v>0</v>
      </c>
      <c r="P38" s="88">
        <f>P34+P37</f>
        <v>0</v>
      </c>
      <c r="Q38" s="88">
        <f>Q34+Q37</f>
        <v>0</v>
      </c>
      <c r="R38" s="88">
        <f>(P38-Q38)</f>
        <v>0</v>
      </c>
      <c r="S38" s="89">
        <f>IF(Q38&lt;&gt;0,100*(P38-Q38)/Q38,0)</f>
        <v>0</v>
      </c>
      <c r="T38" s="88">
        <f>T34+T37</f>
        <v>0</v>
      </c>
      <c r="U38" s="89">
        <f>IF(T38&lt;&gt;0,100*P38/T38,0)</f>
        <v>0</v>
      </c>
      <c r="V38" s="88">
        <f>V34+V37</f>
        <v>0</v>
      </c>
      <c r="W38" s="88">
        <f>W34+W37</f>
        <v>0</v>
      </c>
      <c r="X38" s="88">
        <f>(V38-W38)</f>
        <v>0</v>
      </c>
      <c r="Y38" s="89">
        <f>IF(W38&lt;&gt;0,100*(V38-W38)/W38,0)</f>
        <v>0</v>
      </c>
      <c r="Z38" s="88">
        <f>Z34+Z37</f>
        <v>0</v>
      </c>
      <c r="AA38" s="89">
        <f>IF(Z38&lt;&gt;0,100*V38/Z38,0)</f>
        <v>0</v>
      </c>
      <c r="AB38" s="90">
        <f>IF(P38&lt;&gt;0,V38/P38,0)</f>
        <v>0</v>
      </c>
      <c r="AC38" s="90">
        <f>IF(Q38&lt;&gt;0,W38/Q38,0)</f>
        <v>0</v>
      </c>
      <c r="AD38" s="89">
        <f>IF(AC38&lt;&gt;0,100*(AB38-AC38)/AC38,0)</f>
        <v>0</v>
      </c>
      <c r="AE38" s="89">
        <f>IF(T38&lt;&gt;0,Z38/T38,0)</f>
        <v>0</v>
      </c>
    </row>
    <row r="39" spans="1:31" ht="12.75">
      <c r="A39" s="116"/>
      <c r="B39" s="122" t="s">
        <v>73</v>
      </c>
      <c r="C39" s="122" t="s">
        <v>1</v>
      </c>
      <c r="D39" s="122"/>
      <c r="E39" s="125">
        <f>E31+E38</f>
        <v>0</v>
      </c>
      <c r="F39" s="125">
        <f>F31+F38</f>
        <v>0</v>
      </c>
      <c r="G39" s="125">
        <f>(E39-F39)</f>
        <v>0</v>
      </c>
      <c r="H39" s="126">
        <f>IF(F39&lt;&gt;0,100*(E39-F39)/F39,0)</f>
        <v>0</v>
      </c>
      <c r="I39" s="125">
        <f>I31+I38</f>
        <v>0</v>
      </c>
      <c r="J39" s="125">
        <f>J31+J38</f>
        <v>0</v>
      </c>
      <c r="K39" s="125">
        <f>(I39-J39)</f>
        <v>0</v>
      </c>
      <c r="L39" s="126">
        <f>IF(J39&lt;&gt;0,100*(I39-J39)/J39,0)</f>
        <v>0</v>
      </c>
      <c r="M39" s="127">
        <f>IF(E39&lt;&gt;0,I39/E39,0)</f>
        <v>0</v>
      </c>
      <c r="N39" s="127">
        <f>IF(F39&lt;&gt;0,J39/F39,0)</f>
        <v>0</v>
      </c>
      <c r="O39" s="126">
        <f>IF(N39&lt;&gt;0,100*(M39-N39)/N39,0)</f>
        <v>0</v>
      </c>
      <c r="P39" s="125">
        <f>P31+P38</f>
        <v>0</v>
      </c>
      <c r="Q39" s="125">
        <f>Q31+Q38</f>
        <v>0</v>
      </c>
      <c r="R39" s="125">
        <f>(P39-Q39)</f>
        <v>0</v>
      </c>
      <c r="S39" s="126">
        <f>IF(Q39&lt;&gt;0,100*(P39-Q39)/Q39,0)</f>
        <v>0</v>
      </c>
      <c r="T39" s="125">
        <f>T31+T38</f>
        <v>0</v>
      </c>
      <c r="U39" s="126">
        <f>IF(T39&lt;&gt;0,100*P39/T39,0)</f>
        <v>0</v>
      </c>
      <c r="V39" s="125">
        <f>V31+V38</f>
        <v>0</v>
      </c>
      <c r="W39" s="125">
        <f>W31+W38</f>
        <v>0</v>
      </c>
      <c r="X39" s="125">
        <f>(V39-W39)</f>
        <v>0</v>
      </c>
      <c r="Y39" s="126">
        <f>IF(W39&lt;&gt;0,100*(V39-W39)/W39,0)</f>
        <v>0</v>
      </c>
      <c r="Z39" s="125">
        <f>Z31+Z38</f>
        <v>0</v>
      </c>
      <c r="AA39" s="126">
        <f>IF(Z39&lt;&gt;0,100*V39/Z39,0)</f>
        <v>0</v>
      </c>
      <c r="AB39" s="127">
        <f>IF(P39&lt;&gt;0,V39/P39,0)</f>
        <v>0</v>
      </c>
      <c r="AC39" s="127">
        <f>IF(Q39&lt;&gt;0,W39/Q39,0)</f>
        <v>0</v>
      </c>
      <c r="AD39" s="126">
        <f>IF(AC39&lt;&gt;0,100*(AB39-AC39)/AC39,0)</f>
        <v>0</v>
      </c>
      <c r="AE39" s="126">
        <f>IF(T39&lt;&gt;0,Z39/T39,0)</f>
        <v>0</v>
      </c>
    </row>
  </sheetData>
  <mergeCells count="10">
    <mergeCell ref="A1:D1"/>
    <mergeCell ref="E1:H1"/>
    <mergeCell ref="I1:L1"/>
    <mergeCell ref="M1:O1"/>
    <mergeCell ref="P1:U1"/>
    <mergeCell ref="V1:AA1"/>
    <mergeCell ref="AB1:AE1"/>
    <mergeCell ref="A2:D2"/>
    <mergeCell ref="E2:F2"/>
    <mergeCell ref="AD3:AE3"/>
  </mergeCells>
  <printOptions horizontalCentered="1"/>
  <pageMargins left="0.75" right="0.75" top="1.2" bottom="1" header="0.5" footer="0.5"/>
  <pageSetup fitToHeight="0" fitToWidth="1" horizontalDpi="600" verticalDpi="600" orientation="landscape" paperSize="9"/>
  <headerFooter alignWithMargins="0">
    <oddHeader>&amp;CAJB Systems
Pound Sterling
Month &amp; YTD Variances Units, ASP, Value (2 Files)
</oddHeader>
    <oddFooter>&amp;L&amp;D &amp;T&amp;C&amp;Z&amp;F&amp;RPage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damonwall</dc:creator>
  <cp:keywords/>
  <dc:description/>
  <cp:lastModifiedBy/>
  <cp:category/>
  <cp:version/>
  <cp:contentType/>
  <cp:contentStatus/>
</cp:coreProperties>
</file>